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ctor\Desktop\PRESUPUESTADOR 2023\PRESUPUESTADOR 2023-2024\"/>
    </mc:Choice>
  </mc:AlternateContent>
  <xr:revisionPtr revIDLastSave="0" documentId="8_{69C12E4D-901D-413C-B6E9-9C800D8A7987}" xr6:coauthVersionLast="47" xr6:coauthVersionMax="47" xr10:uidLastSave="{00000000-0000-0000-0000-000000000000}"/>
  <bookViews>
    <workbookView xWindow="-108" yWindow="-108" windowWidth="23256" windowHeight="12576" tabRatio="832" xr2:uid="{32D9FDBE-2762-4E2D-A003-9B0B58493A43}"/>
  </bookViews>
  <sheets>
    <sheet name="DESCUENTOS" sheetId="14" r:id="rId1"/>
    <sheet name="FENIX" sheetId="2" r:id="rId2"/>
    <sheet name="M.A.E" sheetId="3" r:id="rId3"/>
    <sheet name="MAT 19mm" sheetId="4" r:id="rId4"/>
    <sheet name="PET 19mm" sheetId="5" r:id="rId5"/>
    <sheet name="LAMIPLUS" sheetId="6" r:id="rId6"/>
    <sheet name="AR +" sheetId="8" r:id="rId7"/>
    <sheet name="ECOLUX" sheetId="9" r:id="rId8"/>
    <sheet name="ECO-ELEGANCE" sheetId="10" r:id="rId9"/>
    <sheet name="LUXE" sheetId="11" r:id="rId10"/>
    <sheet name="LUXURY" sheetId="12" r:id="rId11"/>
    <sheet name="JOTA PET" sheetId="13" r:id="rId12"/>
    <sheet name="JOTA PET EXPRESS" sheetId="15" r:id="rId1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1" i="15" l="1"/>
  <c r="J171" i="13"/>
  <c r="J227" i="12"/>
  <c r="J228" i="11"/>
  <c r="J226" i="10"/>
  <c r="J228" i="9"/>
  <c r="J228" i="8"/>
  <c r="J228" i="6"/>
  <c r="J228" i="5"/>
  <c r="J228" i="4"/>
  <c r="J228" i="3"/>
  <c r="J228" i="2"/>
  <c r="G150" i="15" l="1"/>
  <c r="F150" i="15"/>
  <c r="G149" i="15"/>
  <c r="F149" i="15"/>
  <c r="G147" i="15"/>
  <c r="F147" i="15"/>
  <c r="G146" i="15"/>
  <c r="F146" i="15"/>
  <c r="G145" i="15"/>
  <c r="F145" i="15"/>
  <c r="G144" i="15"/>
  <c r="F144" i="15"/>
  <c r="G143" i="15"/>
  <c r="F143" i="15"/>
  <c r="G142" i="15"/>
  <c r="F142" i="15"/>
  <c r="G140" i="15"/>
  <c r="F140" i="15"/>
  <c r="G139" i="15"/>
  <c r="F139" i="15"/>
  <c r="G138" i="15"/>
  <c r="F138" i="15"/>
  <c r="G137" i="15"/>
  <c r="F137" i="15"/>
  <c r="G136" i="15"/>
  <c r="F136" i="15"/>
  <c r="G135" i="15"/>
  <c r="F135" i="15"/>
  <c r="G133" i="15"/>
  <c r="F133" i="15"/>
  <c r="G132" i="15"/>
  <c r="F132" i="15"/>
  <c r="G131" i="15"/>
  <c r="F131" i="15"/>
  <c r="G130" i="15"/>
  <c r="F130" i="15"/>
  <c r="G129" i="15"/>
  <c r="F129" i="15"/>
  <c r="G128" i="15"/>
  <c r="F128" i="15"/>
  <c r="G126" i="15"/>
  <c r="F126" i="15"/>
  <c r="G125" i="15"/>
  <c r="F125" i="15"/>
  <c r="G124" i="15"/>
  <c r="F124" i="15"/>
  <c r="G123" i="15"/>
  <c r="F123" i="15"/>
  <c r="G122" i="15"/>
  <c r="F122" i="15"/>
  <c r="G121" i="15"/>
  <c r="F121" i="15"/>
  <c r="G119" i="15"/>
  <c r="F119" i="15"/>
  <c r="G118" i="15"/>
  <c r="F118" i="15"/>
  <c r="G117" i="15"/>
  <c r="F117" i="15"/>
  <c r="G116" i="15"/>
  <c r="F116" i="15"/>
  <c r="G115" i="15"/>
  <c r="F115" i="15"/>
  <c r="G114" i="15"/>
  <c r="F114" i="15"/>
  <c r="G112" i="15"/>
  <c r="F112" i="15"/>
  <c r="G111" i="15"/>
  <c r="F111" i="15"/>
  <c r="G110" i="15"/>
  <c r="F110" i="15"/>
  <c r="G109" i="15"/>
  <c r="F109" i="15"/>
  <c r="G108" i="15"/>
  <c r="F108" i="15"/>
  <c r="G107" i="15"/>
  <c r="F107" i="15"/>
  <c r="G105" i="15"/>
  <c r="F105" i="15"/>
  <c r="G104" i="15"/>
  <c r="F104" i="15"/>
  <c r="G103" i="15"/>
  <c r="F103" i="15"/>
  <c r="G102" i="15"/>
  <c r="F102" i="15"/>
  <c r="G101" i="15"/>
  <c r="F101" i="15"/>
  <c r="G100" i="15"/>
  <c r="F100" i="15"/>
  <c r="G98" i="15"/>
  <c r="F98" i="15"/>
  <c r="G97" i="15"/>
  <c r="F97" i="15"/>
  <c r="G96" i="15"/>
  <c r="F96" i="15"/>
  <c r="G95" i="15"/>
  <c r="F95" i="15"/>
  <c r="G94" i="15"/>
  <c r="F94" i="15"/>
  <c r="G93" i="15"/>
  <c r="F93" i="15"/>
  <c r="G91" i="15"/>
  <c r="F91" i="15"/>
  <c r="G90" i="15"/>
  <c r="F90" i="15"/>
  <c r="G89" i="15"/>
  <c r="F89" i="15"/>
  <c r="G88" i="15"/>
  <c r="F88" i="15"/>
  <c r="G87" i="15"/>
  <c r="F87" i="15"/>
  <c r="G86" i="15"/>
  <c r="F86" i="15"/>
  <c r="G84" i="15"/>
  <c r="F84" i="15"/>
  <c r="G83" i="15"/>
  <c r="F83" i="15"/>
  <c r="G82" i="15"/>
  <c r="F82" i="15"/>
  <c r="G81" i="15"/>
  <c r="F81" i="15"/>
  <c r="G80" i="15"/>
  <c r="F80" i="15"/>
  <c r="G79" i="15"/>
  <c r="F79" i="15"/>
  <c r="G77" i="15"/>
  <c r="F77" i="15"/>
  <c r="G76" i="15"/>
  <c r="F76" i="15"/>
  <c r="G75" i="15"/>
  <c r="F75" i="15"/>
  <c r="G74" i="15"/>
  <c r="F74" i="15"/>
  <c r="G73" i="15"/>
  <c r="F73" i="15"/>
  <c r="G72" i="15"/>
  <c r="F72" i="15"/>
  <c r="G71" i="15"/>
  <c r="F71" i="15"/>
  <c r="G70" i="15"/>
  <c r="F70" i="15"/>
  <c r="G69" i="15"/>
  <c r="F69" i="15"/>
  <c r="G67" i="15"/>
  <c r="F67" i="15"/>
  <c r="G66" i="15"/>
  <c r="F66" i="15"/>
  <c r="G65" i="15"/>
  <c r="F65" i="15"/>
  <c r="G64" i="15"/>
  <c r="F64" i="15"/>
  <c r="G63" i="15"/>
  <c r="F63" i="15"/>
  <c r="G62" i="15"/>
  <c r="F62" i="15"/>
  <c r="G61" i="15"/>
  <c r="F61" i="15"/>
  <c r="G60" i="15"/>
  <c r="F60" i="15"/>
  <c r="G59" i="15"/>
  <c r="F59" i="15"/>
  <c r="G57" i="15"/>
  <c r="F57" i="15"/>
  <c r="G56" i="15"/>
  <c r="F56" i="15"/>
  <c r="G55" i="15"/>
  <c r="F55" i="15"/>
  <c r="G54" i="15"/>
  <c r="F54" i="15"/>
  <c r="G53" i="15"/>
  <c r="F53" i="15"/>
  <c r="G52" i="15"/>
  <c r="F52" i="15"/>
  <c r="G51" i="15"/>
  <c r="F51" i="15"/>
  <c r="G50" i="15"/>
  <c r="F50" i="15"/>
  <c r="G49" i="15"/>
  <c r="F49" i="15"/>
  <c r="G47" i="15"/>
  <c r="F47" i="15"/>
  <c r="G46" i="15"/>
  <c r="F46" i="15"/>
  <c r="G45" i="15"/>
  <c r="F45" i="15"/>
  <c r="G44" i="15"/>
  <c r="F44" i="15"/>
  <c r="G43" i="15"/>
  <c r="F43" i="15"/>
  <c r="G42" i="15"/>
  <c r="F42" i="15"/>
  <c r="G41" i="15"/>
  <c r="F41" i="15"/>
  <c r="G40" i="15"/>
  <c r="F40" i="15"/>
  <c r="G39" i="15"/>
  <c r="F39" i="15"/>
  <c r="G37" i="15"/>
  <c r="F37" i="15"/>
  <c r="G36" i="15"/>
  <c r="F36" i="15"/>
  <c r="G35" i="15"/>
  <c r="F35" i="15"/>
  <c r="G34" i="15"/>
  <c r="F34" i="15"/>
  <c r="G33" i="15"/>
  <c r="F33" i="15"/>
  <c r="G32" i="15"/>
  <c r="F32" i="15"/>
  <c r="G31" i="15"/>
  <c r="F31" i="15"/>
  <c r="G30" i="15"/>
  <c r="F30" i="15"/>
  <c r="G29" i="15"/>
  <c r="F29" i="15"/>
  <c r="G28" i="15"/>
  <c r="F28" i="15"/>
  <c r="G27" i="15"/>
  <c r="F27" i="15"/>
  <c r="G25" i="15"/>
  <c r="F25" i="15"/>
  <c r="G24" i="15"/>
  <c r="F24" i="15"/>
  <c r="G23" i="15"/>
  <c r="F23" i="15"/>
  <c r="G22" i="15"/>
  <c r="F22" i="15"/>
  <c r="G21" i="15"/>
  <c r="F21" i="15"/>
  <c r="G20" i="15"/>
  <c r="F20" i="15"/>
  <c r="G19" i="15"/>
  <c r="F19" i="15"/>
  <c r="G18" i="15"/>
  <c r="F18" i="15"/>
  <c r="G17" i="15"/>
  <c r="F17" i="15"/>
  <c r="G16" i="15"/>
  <c r="F16" i="15"/>
  <c r="G15" i="15"/>
  <c r="F15" i="15"/>
  <c r="G13" i="15"/>
  <c r="F13" i="15"/>
  <c r="G12" i="15"/>
  <c r="F12" i="15"/>
  <c r="G11" i="15"/>
  <c r="F11" i="15"/>
  <c r="G10" i="15"/>
  <c r="F10" i="15"/>
  <c r="G9" i="15"/>
  <c r="F9" i="15"/>
  <c r="G8" i="15"/>
  <c r="F8" i="15"/>
  <c r="G7" i="15"/>
  <c r="F7" i="15"/>
  <c r="G6" i="15"/>
  <c r="F6" i="15"/>
  <c r="G5" i="15"/>
  <c r="F5" i="15"/>
  <c r="G4" i="15"/>
  <c r="F4" i="15"/>
  <c r="G3" i="15"/>
  <c r="F3" i="15"/>
  <c r="G153" i="15" l="1"/>
  <c r="G158" i="15" s="1"/>
  <c r="G159" i="15" s="1"/>
  <c r="F153" i="15"/>
  <c r="F158" i="15" s="1"/>
  <c r="H158" i="15" l="1"/>
  <c r="F159" i="15"/>
  <c r="H159" i="15" s="1"/>
  <c r="H153" i="15"/>
  <c r="G4" i="13"/>
  <c r="G5" i="13"/>
  <c r="G6" i="13"/>
  <c r="G7" i="13"/>
  <c r="G8" i="13"/>
  <c r="G9" i="13"/>
  <c r="G10" i="13"/>
  <c r="G11" i="13"/>
  <c r="G12" i="13"/>
  <c r="G13" i="13"/>
  <c r="G15" i="13"/>
  <c r="G16" i="13"/>
  <c r="G17" i="13"/>
  <c r="G18" i="13"/>
  <c r="G19" i="13"/>
  <c r="G20" i="13"/>
  <c r="G21" i="13"/>
  <c r="G22" i="13"/>
  <c r="G23" i="13"/>
  <c r="G24" i="13"/>
  <c r="G25" i="13"/>
  <c r="G27" i="13"/>
  <c r="G28" i="13"/>
  <c r="G29" i="13"/>
  <c r="G30" i="13"/>
  <c r="G31" i="13"/>
  <c r="G32" i="13"/>
  <c r="G33" i="13"/>
  <c r="G34" i="13"/>
  <c r="G35" i="13"/>
  <c r="G36" i="13"/>
  <c r="G37" i="13"/>
  <c r="G39" i="13"/>
  <c r="G40" i="13"/>
  <c r="G41" i="13"/>
  <c r="G42" i="13"/>
  <c r="G43" i="13"/>
  <c r="G44" i="13"/>
  <c r="G45" i="13"/>
  <c r="G46" i="13"/>
  <c r="G47" i="13"/>
  <c r="G49" i="13"/>
  <c r="G50" i="13"/>
  <c r="G51" i="13"/>
  <c r="G52" i="13"/>
  <c r="G53" i="13"/>
  <c r="G54" i="13"/>
  <c r="G55" i="13"/>
  <c r="G56" i="13"/>
  <c r="G57" i="13"/>
  <c r="G59" i="13"/>
  <c r="G60" i="13"/>
  <c r="G61" i="13"/>
  <c r="G62" i="13"/>
  <c r="G63" i="13"/>
  <c r="G64" i="13"/>
  <c r="G65" i="13"/>
  <c r="G66" i="13"/>
  <c r="G67" i="13"/>
  <c r="G69" i="13"/>
  <c r="G70" i="13"/>
  <c r="G71" i="13"/>
  <c r="G72" i="13"/>
  <c r="G73" i="13"/>
  <c r="G74" i="13"/>
  <c r="G75" i="13"/>
  <c r="G76" i="13"/>
  <c r="G77" i="13"/>
  <c r="G79" i="13"/>
  <c r="G80" i="13"/>
  <c r="G81" i="13"/>
  <c r="G82" i="13"/>
  <c r="G83" i="13"/>
  <c r="G84" i="13"/>
  <c r="G86" i="13"/>
  <c r="G87" i="13"/>
  <c r="G88" i="13"/>
  <c r="G89" i="13"/>
  <c r="G90" i="13"/>
  <c r="G91" i="13"/>
  <c r="G93" i="13"/>
  <c r="G94" i="13"/>
  <c r="G95" i="13"/>
  <c r="G96" i="13"/>
  <c r="G97" i="13"/>
  <c r="G98" i="13"/>
  <c r="G100" i="13"/>
  <c r="G101" i="13"/>
  <c r="G102" i="13"/>
  <c r="G103" i="13"/>
  <c r="G104" i="13"/>
  <c r="G105" i="13"/>
  <c r="G107" i="13"/>
  <c r="G108" i="13"/>
  <c r="G109" i="13"/>
  <c r="G110" i="13"/>
  <c r="G111" i="13"/>
  <c r="G112" i="13"/>
  <c r="G114" i="13"/>
  <c r="G115" i="13"/>
  <c r="G116" i="13"/>
  <c r="G117" i="13"/>
  <c r="G118" i="13"/>
  <c r="G119" i="13"/>
  <c r="G121" i="13"/>
  <c r="G122" i="13"/>
  <c r="G123" i="13"/>
  <c r="G124" i="13"/>
  <c r="G125" i="13"/>
  <c r="G126" i="13"/>
  <c r="G128" i="13"/>
  <c r="G129" i="13"/>
  <c r="G130" i="13"/>
  <c r="G131" i="13"/>
  <c r="G132" i="13"/>
  <c r="G133" i="13"/>
  <c r="G135" i="13"/>
  <c r="G136" i="13"/>
  <c r="G137" i="13"/>
  <c r="G138" i="13"/>
  <c r="G139" i="13"/>
  <c r="G140" i="13"/>
  <c r="G142" i="13"/>
  <c r="G143" i="13"/>
  <c r="G144" i="13"/>
  <c r="G145" i="13"/>
  <c r="G146" i="13"/>
  <c r="G147" i="13"/>
  <c r="G149" i="13"/>
  <c r="G150" i="13"/>
  <c r="F4" i="13"/>
  <c r="F5" i="13"/>
  <c r="F6" i="13"/>
  <c r="F7" i="13"/>
  <c r="F8" i="13"/>
  <c r="F9" i="13"/>
  <c r="F10" i="13"/>
  <c r="F11" i="13"/>
  <c r="F12" i="13"/>
  <c r="F13" i="13"/>
  <c r="F15" i="13"/>
  <c r="F16" i="13"/>
  <c r="F17" i="13"/>
  <c r="F18" i="13"/>
  <c r="F19" i="13"/>
  <c r="F20" i="13"/>
  <c r="F21" i="13"/>
  <c r="F22" i="13"/>
  <c r="F23" i="13"/>
  <c r="F24" i="13"/>
  <c r="F25" i="13"/>
  <c r="F27" i="13"/>
  <c r="F28" i="13"/>
  <c r="F29" i="13"/>
  <c r="F30" i="13"/>
  <c r="F31" i="13"/>
  <c r="F32" i="13"/>
  <c r="F33" i="13"/>
  <c r="F34" i="13"/>
  <c r="F35" i="13"/>
  <c r="F36" i="13"/>
  <c r="F37" i="13"/>
  <c r="F39" i="13"/>
  <c r="F40" i="13"/>
  <c r="F41" i="13"/>
  <c r="F42" i="13"/>
  <c r="F43" i="13"/>
  <c r="F44" i="13"/>
  <c r="F45" i="13"/>
  <c r="F46" i="13"/>
  <c r="F47" i="13"/>
  <c r="F49" i="13"/>
  <c r="F50" i="13"/>
  <c r="F51" i="13"/>
  <c r="F52" i="13"/>
  <c r="F53" i="13"/>
  <c r="F54" i="13"/>
  <c r="F55" i="13"/>
  <c r="F56" i="13"/>
  <c r="F57" i="13"/>
  <c r="F59" i="13"/>
  <c r="F60" i="13"/>
  <c r="F61" i="13"/>
  <c r="F62" i="13"/>
  <c r="F63" i="13"/>
  <c r="F64" i="13"/>
  <c r="F65" i="13"/>
  <c r="F66" i="13"/>
  <c r="F67" i="13"/>
  <c r="F69" i="13"/>
  <c r="F70" i="13"/>
  <c r="F71" i="13"/>
  <c r="F72" i="13"/>
  <c r="F73" i="13"/>
  <c r="F74" i="13"/>
  <c r="F75" i="13"/>
  <c r="F76" i="13"/>
  <c r="F77" i="13"/>
  <c r="F79" i="13"/>
  <c r="F80" i="13"/>
  <c r="F81" i="13"/>
  <c r="F82" i="13"/>
  <c r="F83" i="13"/>
  <c r="F84" i="13"/>
  <c r="F86" i="13"/>
  <c r="F87" i="13"/>
  <c r="F88" i="13"/>
  <c r="F89" i="13"/>
  <c r="F90" i="13"/>
  <c r="F91" i="13"/>
  <c r="F93" i="13"/>
  <c r="F94" i="13"/>
  <c r="F95" i="13"/>
  <c r="F96" i="13"/>
  <c r="F97" i="13"/>
  <c r="F98" i="13"/>
  <c r="F100" i="13"/>
  <c r="F101" i="13"/>
  <c r="F102" i="13"/>
  <c r="F103" i="13"/>
  <c r="F104" i="13"/>
  <c r="F105" i="13"/>
  <c r="F107" i="13"/>
  <c r="F108" i="13"/>
  <c r="F109" i="13"/>
  <c r="F110" i="13"/>
  <c r="F111" i="13"/>
  <c r="F112" i="13"/>
  <c r="F114" i="13"/>
  <c r="F115" i="13"/>
  <c r="F116" i="13"/>
  <c r="F117" i="13"/>
  <c r="F118" i="13"/>
  <c r="F119" i="13"/>
  <c r="F121" i="13"/>
  <c r="F122" i="13"/>
  <c r="F123" i="13"/>
  <c r="F124" i="13"/>
  <c r="F125" i="13"/>
  <c r="F126" i="13"/>
  <c r="F128" i="13"/>
  <c r="F129" i="13"/>
  <c r="F130" i="13"/>
  <c r="F131" i="13"/>
  <c r="F132" i="13"/>
  <c r="F133" i="13"/>
  <c r="F135" i="13"/>
  <c r="F136" i="13"/>
  <c r="F137" i="13"/>
  <c r="F138" i="13"/>
  <c r="F139" i="13"/>
  <c r="F140" i="13"/>
  <c r="F142" i="13"/>
  <c r="F143" i="13"/>
  <c r="F144" i="13"/>
  <c r="F145" i="13"/>
  <c r="F146" i="13"/>
  <c r="F147" i="13"/>
  <c r="F149" i="13"/>
  <c r="F150" i="13"/>
  <c r="G3" i="13"/>
  <c r="F3" i="13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188" i="12"/>
  <c r="K4" i="12"/>
  <c r="K5" i="12"/>
  <c r="K6" i="12"/>
  <c r="K7" i="12"/>
  <c r="K8" i="12"/>
  <c r="K9" i="12"/>
  <c r="K10" i="12"/>
  <c r="K11" i="12"/>
  <c r="K12" i="12"/>
  <c r="K13" i="12"/>
  <c r="K15" i="12"/>
  <c r="K16" i="12"/>
  <c r="K17" i="12"/>
  <c r="K18" i="12"/>
  <c r="K19" i="12"/>
  <c r="K20" i="12"/>
  <c r="K21" i="12"/>
  <c r="K22" i="12"/>
  <c r="K23" i="12"/>
  <c r="K24" i="12"/>
  <c r="K25" i="12"/>
  <c r="K27" i="12"/>
  <c r="K28" i="12"/>
  <c r="K29" i="12"/>
  <c r="K30" i="12"/>
  <c r="K31" i="12"/>
  <c r="K32" i="12"/>
  <c r="K33" i="12"/>
  <c r="K34" i="12"/>
  <c r="K35" i="12"/>
  <c r="K36" i="12"/>
  <c r="K37" i="12"/>
  <c r="K39" i="12"/>
  <c r="K40" i="12"/>
  <c r="K41" i="12"/>
  <c r="K42" i="12"/>
  <c r="K43" i="12"/>
  <c r="K44" i="12"/>
  <c r="K45" i="12"/>
  <c r="K46" i="12"/>
  <c r="K47" i="12"/>
  <c r="K48" i="12"/>
  <c r="K49" i="12"/>
  <c r="K51" i="12"/>
  <c r="K52" i="12"/>
  <c r="K53" i="12"/>
  <c r="K54" i="12"/>
  <c r="K55" i="12"/>
  <c r="K56" i="12"/>
  <c r="K57" i="12"/>
  <c r="K58" i="12"/>
  <c r="K59" i="12"/>
  <c r="K60" i="12"/>
  <c r="K61" i="12"/>
  <c r="K63" i="12"/>
  <c r="K64" i="12"/>
  <c r="K65" i="12"/>
  <c r="K66" i="12"/>
  <c r="K67" i="12"/>
  <c r="K68" i="12"/>
  <c r="K69" i="12"/>
  <c r="K70" i="12"/>
  <c r="K71" i="12"/>
  <c r="K72" i="12"/>
  <c r="K73" i="12"/>
  <c r="K75" i="12"/>
  <c r="K76" i="12"/>
  <c r="K77" i="12"/>
  <c r="K78" i="12"/>
  <c r="K79" i="12"/>
  <c r="K80" i="12"/>
  <c r="K81" i="12"/>
  <c r="K82" i="12"/>
  <c r="K83" i="12"/>
  <c r="K84" i="12"/>
  <c r="K85" i="12"/>
  <c r="K87" i="12"/>
  <c r="K88" i="12"/>
  <c r="K89" i="12"/>
  <c r="K90" i="12"/>
  <c r="K91" i="12"/>
  <c r="K92" i="12"/>
  <c r="K93" i="12"/>
  <c r="K94" i="12"/>
  <c r="K95" i="12"/>
  <c r="K96" i="12"/>
  <c r="K97" i="12"/>
  <c r="K99" i="12"/>
  <c r="K100" i="12"/>
  <c r="K101" i="12"/>
  <c r="K102" i="12"/>
  <c r="K103" i="12"/>
  <c r="K104" i="12"/>
  <c r="K105" i="12"/>
  <c r="K106" i="12"/>
  <c r="K107" i="12"/>
  <c r="K108" i="12"/>
  <c r="K109" i="12"/>
  <c r="K111" i="12"/>
  <c r="K112" i="12"/>
  <c r="K113" i="12"/>
  <c r="K114" i="12"/>
  <c r="K115" i="12"/>
  <c r="K116" i="12"/>
  <c r="K117" i="12"/>
  <c r="K118" i="12"/>
  <c r="K119" i="12"/>
  <c r="K120" i="12"/>
  <c r="K121" i="12"/>
  <c r="K123" i="12"/>
  <c r="K124" i="12"/>
  <c r="K125" i="12"/>
  <c r="K126" i="12"/>
  <c r="K127" i="12"/>
  <c r="K128" i="12"/>
  <c r="K129" i="12"/>
  <c r="K130" i="12"/>
  <c r="K131" i="12"/>
  <c r="K132" i="12"/>
  <c r="K133" i="12"/>
  <c r="K135" i="12"/>
  <c r="K136" i="12"/>
  <c r="K137" i="12"/>
  <c r="K138" i="12"/>
  <c r="K139" i="12"/>
  <c r="K140" i="12"/>
  <c r="K141" i="12"/>
  <c r="K142" i="12"/>
  <c r="K143" i="12"/>
  <c r="K144" i="12"/>
  <c r="K145" i="12"/>
  <c r="K147" i="12"/>
  <c r="K148" i="12"/>
  <c r="K149" i="12"/>
  <c r="K150" i="12"/>
  <c r="K151" i="12"/>
  <c r="K152" i="12"/>
  <c r="K153" i="12"/>
  <c r="K154" i="12"/>
  <c r="K155" i="12"/>
  <c r="K156" i="12"/>
  <c r="K157" i="12"/>
  <c r="K159" i="12"/>
  <c r="K160" i="12"/>
  <c r="K161" i="12"/>
  <c r="K162" i="12"/>
  <c r="K163" i="12"/>
  <c r="K164" i="12"/>
  <c r="K165" i="12"/>
  <c r="K166" i="12"/>
  <c r="K167" i="12"/>
  <c r="K168" i="12"/>
  <c r="K169" i="12"/>
  <c r="K171" i="12"/>
  <c r="K172" i="12"/>
  <c r="K173" i="12"/>
  <c r="K174" i="12"/>
  <c r="K175" i="12"/>
  <c r="K176" i="12"/>
  <c r="K177" i="12"/>
  <c r="K178" i="12"/>
  <c r="K179" i="12"/>
  <c r="K180" i="12"/>
  <c r="K181" i="12"/>
  <c r="J4" i="12"/>
  <c r="J5" i="12"/>
  <c r="J6" i="12"/>
  <c r="J7" i="12"/>
  <c r="J8" i="12"/>
  <c r="J9" i="12"/>
  <c r="J10" i="12"/>
  <c r="J11" i="12"/>
  <c r="J12" i="12"/>
  <c r="J13" i="12"/>
  <c r="J15" i="12"/>
  <c r="J16" i="12"/>
  <c r="J17" i="12"/>
  <c r="J18" i="12"/>
  <c r="J19" i="12"/>
  <c r="J20" i="12"/>
  <c r="J21" i="12"/>
  <c r="J22" i="12"/>
  <c r="J23" i="12"/>
  <c r="J24" i="12"/>
  <c r="J25" i="12"/>
  <c r="J27" i="12"/>
  <c r="J28" i="12"/>
  <c r="J29" i="12"/>
  <c r="J30" i="12"/>
  <c r="J31" i="12"/>
  <c r="J32" i="12"/>
  <c r="J33" i="12"/>
  <c r="J34" i="12"/>
  <c r="J35" i="12"/>
  <c r="J36" i="12"/>
  <c r="J37" i="12"/>
  <c r="J39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3" i="12"/>
  <c r="J54" i="12"/>
  <c r="J55" i="12"/>
  <c r="J56" i="12"/>
  <c r="J57" i="12"/>
  <c r="J58" i="12"/>
  <c r="J59" i="12"/>
  <c r="J60" i="12"/>
  <c r="J61" i="12"/>
  <c r="J63" i="12"/>
  <c r="J64" i="12"/>
  <c r="J65" i="12"/>
  <c r="J66" i="12"/>
  <c r="J67" i="12"/>
  <c r="J68" i="12"/>
  <c r="J69" i="12"/>
  <c r="J70" i="12"/>
  <c r="J71" i="12"/>
  <c r="J72" i="12"/>
  <c r="J73" i="12"/>
  <c r="J75" i="12"/>
  <c r="J76" i="12"/>
  <c r="J77" i="12"/>
  <c r="J78" i="12"/>
  <c r="J79" i="12"/>
  <c r="J80" i="12"/>
  <c r="J81" i="12"/>
  <c r="J82" i="12"/>
  <c r="J83" i="12"/>
  <c r="J84" i="12"/>
  <c r="J85" i="12"/>
  <c r="J87" i="12"/>
  <c r="J88" i="12"/>
  <c r="J89" i="12"/>
  <c r="J90" i="12"/>
  <c r="J91" i="12"/>
  <c r="J92" i="12"/>
  <c r="J93" i="12"/>
  <c r="J94" i="12"/>
  <c r="J95" i="12"/>
  <c r="J96" i="12"/>
  <c r="J97" i="12"/>
  <c r="J99" i="12"/>
  <c r="J100" i="12"/>
  <c r="J101" i="12"/>
  <c r="J102" i="12"/>
  <c r="J103" i="12"/>
  <c r="J104" i="12"/>
  <c r="J105" i="12"/>
  <c r="J106" i="12"/>
  <c r="J107" i="12"/>
  <c r="J108" i="12"/>
  <c r="J109" i="12"/>
  <c r="J111" i="12"/>
  <c r="J112" i="12"/>
  <c r="J113" i="12"/>
  <c r="J114" i="12"/>
  <c r="J115" i="12"/>
  <c r="J116" i="12"/>
  <c r="J117" i="12"/>
  <c r="J118" i="12"/>
  <c r="J119" i="12"/>
  <c r="J120" i="12"/>
  <c r="J121" i="12"/>
  <c r="J123" i="12"/>
  <c r="J124" i="12"/>
  <c r="J125" i="12"/>
  <c r="J126" i="12"/>
  <c r="J127" i="12"/>
  <c r="J128" i="12"/>
  <c r="J129" i="12"/>
  <c r="J130" i="12"/>
  <c r="J131" i="12"/>
  <c r="J132" i="12"/>
  <c r="J133" i="12"/>
  <c r="J135" i="12"/>
  <c r="J136" i="12"/>
  <c r="J137" i="12"/>
  <c r="J138" i="12"/>
  <c r="J139" i="12"/>
  <c r="J140" i="12"/>
  <c r="J141" i="12"/>
  <c r="J142" i="12"/>
  <c r="J143" i="12"/>
  <c r="J144" i="12"/>
  <c r="J145" i="12"/>
  <c r="J147" i="12"/>
  <c r="J148" i="12"/>
  <c r="J149" i="12"/>
  <c r="J150" i="12"/>
  <c r="J151" i="12"/>
  <c r="J152" i="12"/>
  <c r="J153" i="12"/>
  <c r="J154" i="12"/>
  <c r="J155" i="12"/>
  <c r="J156" i="12"/>
  <c r="J157" i="12"/>
  <c r="J159" i="12"/>
  <c r="J160" i="12"/>
  <c r="J161" i="12"/>
  <c r="J162" i="12"/>
  <c r="J163" i="12"/>
  <c r="J164" i="12"/>
  <c r="J165" i="12"/>
  <c r="J166" i="12"/>
  <c r="J167" i="12"/>
  <c r="J168" i="12"/>
  <c r="J169" i="12"/>
  <c r="J171" i="12"/>
  <c r="J172" i="12"/>
  <c r="J173" i="12"/>
  <c r="J174" i="12"/>
  <c r="J175" i="12"/>
  <c r="J176" i="12"/>
  <c r="J177" i="12"/>
  <c r="J178" i="12"/>
  <c r="J179" i="12"/>
  <c r="J180" i="12"/>
  <c r="J181" i="12"/>
  <c r="K3" i="12"/>
  <c r="J3" i="12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188" i="11"/>
  <c r="K4" i="11"/>
  <c r="K5" i="11"/>
  <c r="K6" i="11"/>
  <c r="K7" i="11"/>
  <c r="K8" i="11"/>
  <c r="K9" i="11"/>
  <c r="K10" i="11"/>
  <c r="K11" i="11"/>
  <c r="K12" i="11"/>
  <c r="K13" i="11"/>
  <c r="K15" i="11"/>
  <c r="K16" i="11"/>
  <c r="K17" i="11"/>
  <c r="K18" i="11"/>
  <c r="K19" i="11"/>
  <c r="K20" i="11"/>
  <c r="K21" i="11"/>
  <c r="K22" i="11"/>
  <c r="K23" i="11"/>
  <c r="K24" i="11"/>
  <c r="K25" i="11"/>
  <c r="K27" i="11"/>
  <c r="K28" i="11"/>
  <c r="K29" i="11"/>
  <c r="K30" i="11"/>
  <c r="K31" i="11"/>
  <c r="K32" i="11"/>
  <c r="K33" i="11"/>
  <c r="K34" i="11"/>
  <c r="K35" i="11"/>
  <c r="K36" i="11"/>
  <c r="K37" i="11"/>
  <c r="K39" i="11"/>
  <c r="K40" i="11"/>
  <c r="K41" i="11"/>
  <c r="K42" i="11"/>
  <c r="K43" i="11"/>
  <c r="K44" i="11"/>
  <c r="K45" i="11"/>
  <c r="K46" i="11"/>
  <c r="K47" i="11"/>
  <c r="K48" i="11"/>
  <c r="K49" i="11"/>
  <c r="K51" i="11"/>
  <c r="K52" i="11"/>
  <c r="K53" i="11"/>
  <c r="K54" i="11"/>
  <c r="K55" i="11"/>
  <c r="K56" i="11"/>
  <c r="K57" i="11"/>
  <c r="K58" i="11"/>
  <c r="K59" i="11"/>
  <c r="K60" i="11"/>
  <c r="K61" i="11"/>
  <c r="K63" i="11"/>
  <c r="K64" i="11"/>
  <c r="K65" i="11"/>
  <c r="K66" i="11"/>
  <c r="K67" i="11"/>
  <c r="K68" i="11"/>
  <c r="K69" i="11"/>
  <c r="K70" i="11"/>
  <c r="K71" i="11"/>
  <c r="K72" i="11"/>
  <c r="K73" i="11"/>
  <c r="K75" i="11"/>
  <c r="K76" i="11"/>
  <c r="K77" i="11"/>
  <c r="K78" i="11"/>
  <c r="K79" i="11"/>
  <c r="K80" i="11"/>
  <c r="K81" i="11"/>
  <c r="K82" i="11"/>
  <c r="K83" i="11"/>
  <c r="K84" i="11"/>
  <c r="K85" i="11"/>
  <c r="K87" i="11"/>
  <c r="K88" i="11"/>
  <c r="K89" i="11"/>
  <c r="K90" i="11"/>
  <c r="K91" i="11"/>
  <c r="K92" i="11"/>
  <c r="K93" i="11"/>
  <c r="K94" i="11"/>
  <c r="K95" i="11"/>
  <c r="K96" i="11"/>
  <c r="K97" i="11"/>
  <c r="K99" i="11"/>
  <c r="K100" i="11"/>
  <c r="K101" i="11"/>
  <c r="K102" i="11"/>
  <c r="K103" i="11"/>
  <c r="K104" i="11"/>
  <c r="K105" i="11"/>
  <c r="K106" i="11"/>
  <c r="K107" i="11"/>
  <c r="K108" i="11"/>
  <c r="K109" i="11"/>
  <c r="K111" i="11"/>
  <c r="K112" i="11"/>
  <c r="K113" i="11"/>
  <c r="K114" i="11"/>
  <c r="K115" i="11"/>
  <c r="K116" i="11"/>
  <c r="K117" i="11"/>
  <c r="K118" i="11"/>
  <c r="K119" i="11"/>
  <c r="K120" i="11"/>
  <c r="K121" i="11"/>
  <c r="K123" i="11"/>
  <c r="K124" i="11"/>
  <c r="K125" i="11"/>
  <c r="K126" i="11"/>
  <c r="K127" i="11"/>
  <c r="K128" i="11"/>
  <c r="K129" i="11"/>
  <c r="K130" i="11"/>
  <c r="K131" i="11"/>
  <c r="K132" i="11"/>
  <c r="K133" i="11"/>
  <c r="K135" i="11"/>
  <c r="K136" i="11"/>
  <c r="K137" i="11"/>
  <c r="K138" i="11"/>
  <c r="K139" i="11"/>
  <c r="K140" i="11"/>
  <c r="K141" i="11"/>
  <c r="K142" i="11"/>
  <c r="K143" i="11"/>
  <c r="K144" i="11"/>
  <c r="K145" i="11"/>
  <c r="K147" i="11"/>
  <c r="K148" i="11"/>
  <c r="K149" i="11"/>
  <c r="K150" i="11"/>
  <c r="K151" i="11"/>
  <c r="K152" i="11"/>
  <c r="K153" i="11"/>
  <c r="K154" i="11"/>
  <c r="K155" i="11"/>
  <c r="K156" i="11"/>
  <c r="K157" i="11"/>
  <c r="K159" i="11"/>
  <c r="K160" i="11"/>
  <c r="K161" i="11"/>
  <c r="K162" i="11"/>
  <c r="K163" i="11"/>
  <c r="K164" i="11"/>
  <c r="K165" i="11"/>
  <c r="K166" i="11"/>
  <c r="K167" i="11"/>
  <c r="K168" i="11"/>
  <c r="K169" i="11"/>
  <c r="K171" i="11"/>
  <c r="K172" i="11"/>
  <c r="K173" i="11"/>
  <c r="K174" i="11"/>
  <c r="K175" i="11"/>
  <c r="K176" i="11"/>
  <c r="K177" i="11"/>
  <c r="K178" i="11"/>
  <c r="K179" i="11"/>
  <c r="K180" i="11"/>
  <c r="K181" i="11"/>
  <c r="J4" i="11"/>
  <c r="J5" i="11"/>
  <c r="J6" i="11"/>
  <c r="J7" i="11"/>
  <c r="J8" i="11"/>
  <c r="J9" i="11"/>
  <c r="J10" i="11"/>
  <c r="J11" i="11"/>
  <c r="J12" i="11"/>
  <c r="J13" i="11"/>
  <c r="J15" i="11"/>
  <c r="J16" i="11"/>
  <c r="J17" i="11"/>
  <c r="J18" i="11"/>
  <c r="J19" i="11"/>
  <c r="J20" i="11"/>
  <c r="J21" i="11"/>
  <c r="J22" i="11"/>
  <c r="J23" i="11"/>
  <c r="J24" i="11"/>
  <c r="J25" i="11"/>
  <c r="J27" i="11"/>
  <c r="J28" i="11"/>
  <c r="J29" i="11"/>
  <c r="J30" i="11"/>
  <c r="J31" i="11"/>
  <c r="J32" i="11"/>
  <c r="J33" i="11"/>
  <c r="J34" i="11"/>
  <c r="J35" i="11"/>
  <c r="J36" i="11"/>
  <c r="J37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7" i="11"/>
  <c r="J58" i="11"/>
  <c r="J59" i="11"/>
  <c r="J60" i="11"/>
  <c r="J61" i="11"/>
  <c r="J63" i="11"/>
  <c r="J64" i="11"/>
  <c r="J65" i="11"/>
  <c r="J66" i="11"/>
  <c r="J67" i="11"/>
  <c r="J68" i="11"/>
  <c r="J69" i="11"/>
  <c r="J70" i="11"/>
  <c r="J71" i="11"/>
  <c r="J72" i="11"/>
  <c r="J73" i="11"/>
  <c r="J75" i="11"/>
  <c r="J76" i="11"/>
  <c r="J77" i="11"/>
  <c r="J78" i="11"/>
  <c r="J79" i="11"/>
  <c r="J80" i="11"/>
  <c r="J81" i="11"/>
  <c r="J82" i="11"/>
  <c r="J83" i="11"/>
  <c r="J84" i="11"/>
  <c r="J85" i="11"/>
  <c r="J87" i="11"/>
  <c r="J88" i="11"/>
  <c r="J89" i="11"/>
  <c r="J90" i="11"/>
  <c r="J91" i="11"/>
  <c r="J92" i="11"/>
  <c r="J93" i="11"/>
  <c r="J94" i="11"/>
  <c r="J95" i="11"/>
  <c r="J96" i="11"/>
  <c r="J97" i="11"/>
  <c r="J99" i="11"/>
  <c r="J100" i="11"/>
  <c r="J101" i="11"/>
  <c r="J102" i="11"/>
  <c r="J103" i="11"/>
  <c r="J104" i="11"/>
  <c r="J105" i="11"/>
  <c r="J106" i="11"/>
  <c r="J107" i="11"/>
  <c r="J108" i="11"/>
  <c r="J109" i="11"/>
  <c r="J111" i="11"/>
  <c r="J112" i="11"/>
  <c r="J113" i="11"/>
  <c r="J114" i="11"/>
  <c r="J115" i="11"/>
  <c r="J116" i="11"/>
  <c r="J117" i="11"/>
  <c r="J118" i="11"/>
  <c r="J119" i="11"/>
  <c r="J120" i="11"/>
  <c r="J121" i="11"/>
  <c r="J123" i="11"/>
  <c r="J124" i="11"/>
  <c r="J125" i="11"/>
  <c r="J126" i="11"/>
  <c r="J127" i="11"/>
  <c r="J128" i="11"/>
  <c r="J129" i="11"/>
  <c r="J130" i="11"/>
  <c r="J131" i="11"/>
  <c r="J132" i="11"/>
  <c r="J133" i="11"/>
  <c r="J135" i="11"/>
  <c r="J136" i="11"/>
  <c r="J137" i="11"/>
  <c r="J138" i="11"/>
  <c r="J139" i="11"/>
  <c r="J140" i="11"/>
  <c r="J141" i="11"/>
  <c r="J142" i="11"/>
  <c r="J143" i="11"/>
  <c r="J144" i="11"/>
  <c r="J145" i="11"/>
  <c r="J147" i="11"/>
  <c r="J148" i="11"/>
  <c r="J149" i="11"/>
  <c r="J150" i="11"/>
  <c r="J151" i="11"/>
  <c r="J152" i="11"/>
  <c r="J153" i="11"/>
  <c r="J154" i="11"/>
  <c r="J155" i="11"/>
  <c r="J156" i="11"/>
  <c r="J157" i="11"/>
  <c r="J159" i="11"/>
  <c r="J160" i="11"/>
  <c r="J161" i="11"/>
  <c r="J162" i="11"/>
  <c r="J163" i="11"/>
  <c r="J164" i="11"/>
  <c r="J165" i="11"/>
  <c r="J166" i="11"/>
  <c r="J167" i="11"/>
  <c r="J168" i="11"/>
  <c r="J169" i="11"/>
  <c r="J171" i="11"/>
  <c r="J172" i="11"/>
  <c r="J173" i="11"/>
  <c r="J174" i="11"/>
  <c r="J175" i="11"/>
  <c r="J176" i="11"/>
  <c r="J177" i="11"/>
  <c r="J178" i="11"/>
  <c r="J179" i="11"/>
  <c r="J180" i="11"/>
  <c r="J181" i="11"/>
  <c r="K3" i="11"/>
  <c r="J3" i="11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188" i="10"/>
  <c r="K4" i="10"/>
  <c r="K5" i="10"/>
  <c r="K6" i="10"/>
  <c r="K7" i="10"/>
  <c r="K8" i="10"/>
  <c r="K9" i="10"/>
  <c r="K10" i="10"/>
  <c r="K11" i="10"/>
  <c r="K12" i="10"/>
  <c r="K13" i="10"/>
  <c r="K15" i="10"/>
  <c r="K16" i="10"/>
  <c r="K17" i="10"/>
  <c r="K18" i="10"/>
  <c r="K19" i="10"/>
  <c r="K20" i="10"/>
  <c r="K21" i="10"/>
  <c r="K22" i="10"/>
  <c r="K23" i="10"/>
  <c r="K24" i="10"/>
  <c r="K25" i="10"/>
  <c r="K27" i="10"/>
  <c r="K28" i="10"/>
  <c r="K29" i="10"/>
  <c r="K30" i="10"/>
  <c r="K31" i="10"/>
  <c r="K32" i="10"/>
  <c r="K33" i="10"/>
  <c r="K34" i="10"/>
  <c r="K35" i="10"/>
  <c r="K36" i="10"/>
  <c r="K37" i="10"/>
  <c r="K39" i="10"/>
  <c r="K40" i="10"/>
  <c r="K41" i="10"/>
  <c r="K42" i="10"/>
  <c r="K43" i="10"/>
  <c r="K44" i="10"/>
  <c r="K45" i="10"/>
  <c r="K46" i="10"/>
  <c r="K47" i="10"/>
  <c r="K48" i="10"/>
  <c r="K49" i="10"/>
  <c r="K51" i="10"/>
  <c r="K52" i="10"/>
  <c r="K53" i="10"/>
  <c r="K54" i="10"/>
  <c r="K55" i="10"/>
  <c r="K56" i="10"/>
  <c r="K57" i="10"/>
  <c r="K58" i="10"/>
  <c r="K59" i="10"/>
  <c r="K60" i="10"/>
  <c r="K61" i="10"/>
  <c r="K63" i="10"/>
  <c r="K64" i="10"/>
  <c r="K65" i="10"/>
  <c r="K66" i="10"/>
  <c r="K67" i="10"/>
  <c r="K68" i="10"/>
  <c r="K69" i="10"/>
  <c r="K70" i="10"/>
  <c r="K71" i="10"/>
  <c r="K72" i="10"/>
  <c r="K73" i="10"/>
  <c r="K75" i="10"/>
  <c r="K76" i="10"/>
  <c r="K77" i="10"/>
  <c r="K78" i="10"/>
  <c r="K79" i="10"/>
  <c r="K80" i="10"/>
  <c r="K81" i="10"/>
  <c r="K82" i="10"/>
  <c r="K83" i="10"/>
  <c r="K84" i="10"/>
  <c r="K85" i="10"/>
  <c r="K87" i="10"/>
  <c r="K88" i="10"/>
  <c r="K89" i="10"/>
  <c r="K90" i="10"/>
  <c r="K91" i="10"/>
  <c r="K92" i="10"/>
  <c r="K93" i="10"/>
  <c r="K94" i="10"/>
  <c r="K95" i="10"/>
  <c r="K96" i="10"/>
  <c r="K97" i="10"/>
  <c r="K99" i="10"/>
  <c r="K100" i="10"/>
  <c r="K101" i="10"/>
  <c r="K102" i="10"/>
  <c r="K103" i="10"/>
  <c r="K104" i="10"/>
  <c r="K105" i="10"/>
  <c r="K106" i="10"/>
  <c r="K107" i="10"/>
  <c r="K108" i="10"/>
  <c r="K109" i="10"/>
  <c r="K111" i="10"/>
  <c r="K112" i="10"/>
  <c r="K113" i="10"/>
  <c r="K114" i="10"/>
  <c r="K115" i="10"/>
  <c r="K116" i="10"/>
  <c r="K117" i="10"/>
  <c r="K118" i="10"/>
  <c r="K119" i="10"/>
  <c r="K120" i="10"/>
  <c r="K121" i="10"/>
  <c r="K123" i="10"/>
  <c r="K124" i="10"/>
  <c r="K125" i="10"/>
  <c r="K126" i="10"/>
  <c r="K127" i="10"/>
  <c r="K128" i="10"/>
  <c r="K129" i="10"/>
  <c r="K130" i="10"/>
  <c r="K131" i="10"/>
  <c r="K132" i="10"/>
  <c r="K133" i="10"/>
  <c r="K135" i="10"/>
  <c r="K136" i="10"/>
  <c r="K137" i="10"/>
  <c r="K138" i="10"/>
  <c r="K139" i="10"/>
  <c r="K140" i="10"/>
  <c r="K141" i="10"/>
  <c r="K142" i="10"/>
  <c r="K143" i="10"/>
  <c r="K144" i="10"/>
  <c r="K145" i="10"/>
  <c r="K147" i="10"/>
  <c r="K148" i="10"/>
  <c r="K149" i="10"/>
  <c r="K150" i="10"/>
  <c r="K151" i="10"/>
  <c r="K152" i="10"/>
  <c r="K153" i="10"/>
  <c r="K154" i="10"/>
  <c r="K155" i="10"/>
  <c r="K156" i="10"/>
  <c r="K157" i="10"/>
  <c r="K159" i="10"/>
  <c r="K160" i="10"/>
  <c r="K161" i="10"/>
  <c r="K162" i="10"/>
  <c r="K163" i="10"/>
  <c r="K164" i="10"/>
  <c r="K165" i="10"/>
  <c r="K166" i="10"/>
  <c r="K167" i="10"/>
  <c r="K168" i="10"/>
  <c r="K169" i="10"/>
  <c r="K171" i="10"/>
  <c r="K172" i="10"/>
  <c r="K173" i="10"/>
  <c r="K174" i="10"/>
  <c r="K175" i="10"/>
  <c r="K176" i="10"/>
  <c r="K177" i="10"/>
  <c r="K178" i="10"/>
  <c r="K179" i="10"/>
  <c r="K180" i="10"/>
  <c r="K181" i="10"/>
  <c r="J4" i="10"/>
  <c r="J5" i="10"/>
  <c r="J6" i="10"/>
  <c r="J7" i="10"/>
  <c r="J8" i="10"/>
  <c r="J9" i="10"/>
  <c r="J10" i="10"/>
  <c r="J11" i="10"/>
  <c r="J12" i="10"/>
  <c r="J13" i="10"/>
  <c r="J15" i="10"/>
  <c r="J16" i="10"/>
  <c r="J17" i="10"/>
  <c r="J18" i="10"/>
  <c r="J19" i="10"/>
  <c r="J20" i="10"/>
  <c r="J21" i="10"/>
  <c r="J22" i="10"/>
  <c r="J23" i="10"/>
  <c r="J24" i="10"/>
  <c r="J25" i="10"/>
  <c r="J27" i="10"/>
  <c r="J28" i="10"/>
  <c r="J29" i="10"/>
  <c r="J30" i="10"/>
  <c r="J31" i="10"/>
  <c r="J32" i="10"/>
  <c r="J33" i="10"/>
  <c r="J34" i="10"/>
  <c r="J35" i="10"/>
  <c r="J36" i="10"/>
  <c r="J37" i="10"/>
  <c r="J39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3" i="10"/>
  <c r="J54" i="10"/>
  <c r="J55" i="10"/>
  <c r="J56" i="10"/>
  <c r="J57" i="10"/>
  <c r="J58" i="10"/>
  <c r="J59" i="10"/>
  <c r="J60" i="10"/>
  <c r="J61" i="10"/>
  <c r="J63" i="10"/>
  <c r="J64" i="10"/>
  <c r="J65" i="10"/>
  <c r="J66" i="10"/>
  <c r="J67" i="10"/>
  <c r="J68" i="10"/>
  <c r="J69" i="10"/>
  <c r="J70" i="10"/>
  <c r="J71" i="10"/>
  <c r="J72" i="10"/>
  <c r="J73" i="10"/>
  <c r="J75" i="10"/>
  <c r="J76" i="10"/>
  <c r="J77" i="10"/>
  <c r="J78" i="10"/>
  <c r="J79" i="10"/>
  <c r="J80" i="10"/>
  <c r="J81" i="10"/>
  <c r="J82" i="10"/>
  <c r="J83" i="10"/>
  <c r="J84" i="10"/>
  <c r="J85" i="10"/>
  <c r="J87" i="10"/>
  <c r="J88" i="10"/>
  <c r="J89" i="10"/>
  <c r="J90" i="10"/>
  <c r="J91" i="10"/>
  <c r="J92" i="10"/>
  <c r="J93" i="10"/>
  <c r="J94" i="10"/>
  <c r="J95" i="10"/>
  <c r="J96" i="10"/>
  <c r="J97" i="10"/>
  <c r="J99" i="10"/>
  <c r="J100" i="10"/>
  <c r="J101" i="10"/>
  <c r="J102" i="10"/>
  <c r="J103" i="10"/>
  <c r="J104" i="10"/>
  <c r="J105" i="10"/>
  <c r="J106" i="10"/>
  <c r="J107" i="10"/>
  <c r="J108" i="10"/>
  <c r="J109" i="10"/>
  <c r="J111" i="10"/>
  <c r="J112" i="10"/>
  <c r="J113" i="10"/>
  <c r="J114" i="10"/>
  <c r="J115" i="10"/>
  <c r="J116" i="10"/>
  <c r="J117" i="10"/>
  <c r="J118" i="10"/>
  <c r="J119" i="10"/>
  <c r="J120" i="10"/>
  <c r="J121" i="10"/>
  <c r="J123" i="10"/>
  <c r="J124" i="10"/>
  <c r="J125" i="10"/>
  <c r="J126" i="10"/>
  <c r="J127" i="10"/>
  <c r="J128" i="10"/>
  <c r="J129" i="10"/>
  <c r="J130" i="10"/>
  <c r="J131" i="10"/>
  <c r="J132" i="10"/>
  <c r="J133" i="10"/>
  <c r="J135" i="10"/>
  <c r="J136" i="10"/>
  <c r="J137" i="10"/>
  <c r="J138" i="10"/>
  <c r="J139" i="10"/>
  <c r="J140" i="10"/>
  <c r="J141" i="10"/>
  <c r="J142" i="10"/>
  <c r="J143" i="10"/>
  <c r="J144" i="10"/>
  <c r="J145" i="10"/>
  <c r="J147" i="10"/>
  <c r="J148" i="10"/>
  <c r="J149" i="10"/>
  <c r="J150" i="10"/>
  <c r="J151" i="10"/>
  <c r="J152" i="10"/>
  <c r="J153" i="10"/>
  <c r="J154" i="10"/>
  <c r="J155" i="10"/>
  <c r="J156" i="10"/>
  <c r="J157" i="10"/>
  <c r="J159" i="10"/>
  <c r="J160" i="10"/>
  <c r="J161" i="10"/>
  <c r="J162" i="10"/>
  <c r="J163" i="10"/>
  <c r="J164" i="10"/>
  <c r="J165" i="10"/>
  <c r="J166" i="10"/>
  <c r="J167" i="10"/>
  <c r="J168" i="10"/>
  <c r="J169" i="10"/>
  <c r="J171" i="10"/>
  <c r="J172" i="10"/>
  <c r="J173" i="10"/>
  <c r="J174" i="10"/>
  <c r="J175" i="10"/>
  <c r="J176" i="10"/>
  <c r="J177" i="10"/>
  <c r="J178" i="10"/>
  <c r="J179" i="10"/>
  <c r="J180" i="10"/>
  <c r="J181" i="10"/>
  <c r="K3" i="10"/>
  <c r="J3" i="10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188" i="9"/>
  <c r="K4" i="9"/>
  <c r="K5" i="9"/>
  <c r="K6" i="9"/>
  <c r="K7" i="9"/>
  <c r="K8" i="9"/>
  <c r="K9" i="9"/>
  <c r="K10" i="9"/>
  <c r="K11" i="9"/>
  <c r="K12" i="9"/>
  <c r="K13" i="9"/>
  <c r="K15" i="9"/>
  <c r="K16" i="9"/>
  <c r="K17" i="9"/>
  <c r="K18" i="9"/>
  <c r="K19" i="9"/>
  <c r="K20" i="9"/>
  <c r="K21" i="9"/>
  <c r="K22" i="9"/>
  <c r="K23" i="9"/>
  <c r="K24" i="9"/>
  <c r="K25" i="9"/>
  <c r="K27" i="9"/>
  <c r="K28" i="9"/>
  <c r="K29" i="9"/>
  <c r="K30" i="9"/>
  <c r="K31" i="9"/>
  <c r="K32" i="9"/>
  <c r="K33" i="9"/>
  <c r="K34" i="9"/>
  <c r="K35" i="9"/>
  <c r="K36" i="9"/>
  <c r="K37" i="9"/>
  <c r="K39" i="9"/>
  <c r="K40" i="9"/>
  <c r="K41" i="9"/>
  <c r="K42" i="9"/>
  <c r="K43" i="9"/>
  <c r="K44" i="9"/>
  <c r="K45" i="9"/>
  <c r="K46" i="9"/>
  <c r="K47" i="9"/>
  <c r="K48" i="9"/>
  <c r="K49" i="9"/>
  <c r="K51" i="9"/>
  <c r="K52" i="9"/>
  <c r="K53" i="9"/>
  <c r="K54" i="9"/>
  <c r="K55" i="9"/>
  <c r="K56" i="9"/>
  <c r="K57" i="9"/>
  <c r="K58" i="9"/>
  <c r="K59" i="9"/>
  <c r="K60" i="9"/>
  <c r="K61" i="9"/>
  <c r="K63" i="9"/>
  <c r="K64" i="9"/>
  <c r="K65" i="9"/>
  <c r="K66" i="9"/>
  <c r="K67" i="9"/>
  <c r="K68" i="9"/>
  <c r="K69" i="9"/>
  <c r="K70" i="9"/>
  <c r="K71" i="9"/>
  <c r="K72" i="9"/>
  <c r="K73" i="9"/>
  <c r="K75" i="9"/>
  <c r="K76" i="9"/>
  <c r="K77" i="9"/>
  <c r="K78" i="9"/>
  <c r="K79" i="9"/>
  <c r="K80" i="9"/>
  <c r="K81" i="9"/>
  <c r="K82" i="9"/>
  <c r="K83" i="9"/>
  <c r="K84" i="9"/>
  <c r="K85" i="9"/>
  <c r="K87" i="9"/>
  <c r="K88" i="9"/>
  <c r="K89" i="9"/>
  <c r="K90" i="9"/>
  <c r="K91" i="9"/>
  <c r="K92" i="9"/>
  <c r="K93" i="9"/>
  <c r="K94" i="9"/>
  <c r="K95" i="9"/>
  <c r="K96" i="9"/>
  <c r="K97" i="9"/>
  <c r="K99" i="9"/>
  <c r="K100" i="9"/>
  <c r="K101" i="9"/>
  <c r="K102" i="9"/>
  <c r="K103" i="9"/>
  <c r="K104" i="9"/>
  <c r="K105" i="9"/>
  <c r="K106" i="9"/>
  <c r="K107" i="9"/>
  <c r="K108" i="9"/>
  <c r="K109" i="9"/>
  <c r="K111" i="9"/>
  <c r="K112" i="9"/>
  <c r="K113" i="9"/>
  <c r="K114" i="9"/>
  <c r="K115" i="9"/>
  <c r="K116" i="9"/>
  <c r="K117" i="9"/>
  <c r="K118" i="9"/>
  <c r="K119" i="9"/>
  <c r="K120" i="9"/>
  <c r="K121" i="9"/>
  <c r="K123" i="9"/>
  <c r="K124" i="9"/>
  <c r="K125" i="9"/>
  <c r="K126" i="9"/>
  <c r="K127" i="9"/>
  <c r="K128" i="9"/>
  <c r="K129" i="9"/>
  <c r="K130" i="9"/>
  <c r="K131" i="9"/>
  <c r="K132" i="9"/>
  <c r="K133" i="9"/>
  <c r="K135" i="9"/>
  <c r="K136" i="9"/>
  <c r="K137" i="9"/>
  <c r="K138" i="9"/>
  <c r="K139" i="9"/>
  <c r="K140" i="9"/>
  <c r="K141" i="9"/>
  <c r="K142" i="9"/>
  <c r="K143" i="9"/>
  <c r="K144" i="9"/>
  <c r="K145" i="9"/>
  <c r="K147" i="9"/>
  <c r="K148" i="9"/>
  <c r="K149" i="9"/>
  <c r="K150" i="9"/>
  <c r="K151" i="9"/>
  <c r="K152" i="9"/>
  <c r="K153" i="9"/>
  <c r="K154" i="9"/>
  <c r="K155" i="9"/>
  <c r="K156" i="9"/>
  <c r="K157" i="9"/>
  <c r="K159" i="9"/>
  <c r="K160" i="9"/>
  <c r="K161" i="9"/>
  <c r="K162" i="9"/>
  <c r="K163" i="9"/>
  <c r="K164" i="9"/>
  <c r="K165" i="9"/>
  <c r="K166" i="9"/>
  <c r="K167" i="9"/>
  <c r="K168" i="9"/>
  <c r="K169" i="9"/>
  <c r="K171" i="9"/>
  <c r="K172" i="9"/>
  <c r="K173" i="9"/>
  <c r="K174" i="9"/>
  <c r="K175" i="9"/>
  <c r="K176" i="9"/>
  <c r="K177" i="9"/>
  <c r="K178" i="9"/>
  <c r="K179" i="9"/>
  <c r="K180" i="9"/>
  <c r="K181" i="9"/>
  <c r="J4" i="9"/>
  <c r="J5" i="9"/>
  <c r="J6" i="9"/>
  <c r="J7" i="9"/>
  <c r="J8" i="9"/>
  <c r="J9" i="9"/>
  <c r="J10" i="9"/>
  <c r="J11" i="9"/>
  <c r="J12" i="9"/>
  <c r="J13" i="9"/>
  <c r="J15" i="9"/>
  <c r="J16" i="9"/>
  <c r="J17" i="9"/>
  <c r="J18" i="9"/>
  <c r="J19" i="9"/>
  <c r="J20" i="9"/>
  <c r="J21" i="9"/>
  <c r="J22" i="9"/>
  <c r="J23" i="9"/>
  <c r="J24" i="9"/>
  <c r="J25" i="9"/>
  <c r="J27" i="9"/>
  <c r="J28" i="9"/>
  <c r="J29" i="9"/>
  <c r="J30" i="9"/>
  <c r="J31" i="9"/>
  <c r="J32" i="9"/>
  <c r="J33" i="9"/>
  <c r="J34" i="9"/>
  <c r="J35" i="9"/>
  <c r="J36" i="9"/>
  <c r="J37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3" i="9"/>
  <c r="J64" i="9"/>
  <c r="J65" i="9"/>
  <c r="J66" i="9"/>
  <c r="J67" i="9"/>
  <c r="J68" i="9"/>
  <c r="J69" i="9"/>
  <c r="J70" i="9"/>
  <c r="J71" i="9"/>
  <c r="J72" i="9"/>
  <c r="J73" i="9"/>
  <c r="J75" i="9"/>
  <c r="J76" i="9"/>
  <c r="J77" i="9"/>
  <c r="J78" i="9"/>
  <c r="J79" i="9"/>
  <c r="J80" i="9"/>
  <c r="J81" i="9"/>
  <c r="J82" i="9"/>
  <c r="J83" i="9"/>
  <c r="J84" i="9"/>
  <c r="J85" i="9"/>
  <c r="J87" i="9"/>
  <c r="J88" i="9"/>
  <c r="J89" i="9"/>
  <c r="J90" i="9"/>
  <c r="J91" i="9"/>
  <c r="J92" i="9"/>
  <c r="J93" i="9"/>
  <c r="J94" i="9"/>
  <c r="J95" i="9"/>
  <c r="J96" i="9"/>
  <c r="J97" i="9"/>
  <c r="J99" i="9"/>
  <c r="J100" i="9"/>
  <c r="J101" i="9"/>
  <c r="J102" i="9"/>
  <c r="J103" i="9"/>
  <c r="J104" i="9"/>
  <c r="J105" i="9"/>
  <c r="J106" i="9"/>
  <c r="J107" i="9"/>
  <c r="J108" i="9"/>
  <c r="J109" i="9"/>
  <c r="J111" i="9"/>
  <c r="J112" i="9"/>
  <c r="J113" i="9"/>
  <c r="J114" i="9"/>
  <c r="J115" i="9"/>
  <c r="J116" i="9"/>
  <c r="J117" i="9"/>
  <c r="J118" i="9"/>
  <c r="J119" i="9"/>
  <c r="J120" i="9"/>
  <c r="J121" i="9"/>
  <c r="J123" i="9"/>
  <c r="J124" i="9"/>
  <c r="J125" i="9"/>
  <c r="J126" i="9"/>
  <c r="J127" i="9"/>
  <c r="J128" i="9"/>
  <c r="J129" i="9"/>
  <c r="J130" i="9"/>
  <c r="J131" i="9"/>
  <c r="J132" i="9"/>
  <c r="J133" i="9"/>
  <c r="J135" i="9"/>
  <c r="J136" i="9"/>
  <c r="J137" i="9"/>
  <c r="J138" i="9"/>
  <c r="J139" i="9"/>
  <c r="J140" i="9"/>
  <c r="J141" i="9"/>
  <c r="J142" i="9"/>
  <c r="J143" i="9"/>
  <c r="J144" i="9"/>
  <c r="J145" i="9"/>
  <c r="J147" i="9"/>
  <c r="J148" i="9"/>
  <c r="J149" i="9"/>
  <c r="J150" i="9"/>
  <c r="J151" i="9"/>
  <c r="J152" i="9"/>
  <c r="J153" i="9"/>
  <c r="J154" i="9"/>
  <c r="J155" i="9"/>
  <c r="J156" i="9"/>
  <c r="J157" i="9"/>
  <c r="J159" i="9"/>
  <c r="J160" i="9"/>
  <c r="J161" i="9"/>
  <c r="J162" i="9"/>
  <c r="J163" i="9"/>
  <c r="J164" i="9"/>
  <c r="J165" i="9"/>
  <c r="J166" i="9"/>
  <c r="J167" i="9"/>
  <c r="J168" i="9"/>
  <c r="J169" i="9"/>
  <c r="J171" i="9"/>
  <c r="J172" i="9"/>
  <c r="J173" i="9"/>
  <c r="J174" i="9"/>
  <c r="J175" i="9"/>
  <c r="J176" i="9"/>
  <c r="J177" i="9"/>
  <c r="J178" i="9"/>
  <c r="J179" i="9"/>
  <c r="J180" i="9"/>
  <c r="J181" i="9"/>
  <c r="K3" i="9"/>
  <c r="J3" i="9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188" i="8"/>
  <c r="K4" i="8"/>
  <c r="K5" i="8"/>
  <c r="K6" i="8"/>
  <c r="K7" i="8"/>
  <c r="K8" i="8"/>
  <c r="K9" i="8"/>
  <c r="K10" i="8"/>
  <c r="K11" i="8"/>
  <c r="K12" i="8"/>
  <c r="K13" i="8"/>
  <c r="K15" i="8"/>
  <c r="K16" i="8"/>
  <c r="K17" i="8"/>
  <c r="K18" i="8"/>
  <c r="K19" i="8"/>
  <c r="K20" i="8"/>
  <c r="K21" i="8"/>
  <c r="K22" i="8"/>
  <c r="K23" i="8"/>
  <c r="K24" i="8"/>
  <c r="K25" i="8"/>
  <c r="K27" i="8"/>
  <c r="K28" i="8"/>
  <c r="K29" i="8"/>
  <c r="K30" i="8"/>
  <c r="K31" i="8"/>
  <c r="K32" i="8"/>
  <c r="K33" i="8"/>
  <c r="K34" i="8"/>
  <c r="K35" i="8"/>
  <c r="K36" i="8"/>
  <c r="K37" i="8"/>
  <c r="K39" i="8"/>
  <c r="K40" i="8"/>
  <c r="K41" i="8"/>
  <c r="K42" i="8"/>
  <c r="K43" i="8"/>
  <c r="K44" i="8"/>
  <c r="K45" i="8"/>
  <c r="K46" i="8"/>
  <c r="K47" i="8"/>
  <c r="K48" i="8"/>
  <c r="K49" i="8"/>
  <c r="K51" i="8"/>
  <c r="K52" i="8"/>
  <c r="K53" i="8"/>
  <c r="K54" i="8"/>
  <c r="K55" i="8"/>
  <c r="K56" i="8"/>
  <c r="K57" i="8"/>
  <c r="K58" i="8"/>
  <c r="K59" i="8"/>
  <c r="K60" i="8"/>
  <c r="K61" i="8"/>
  <c r="K63" i="8"/>
  <c r="K64" i="8"/>
  <c r="K65" i="8"/>
  <c r="K66" i="8"/>
  <c r="K67" i="8"/>
  <c r="K68" i="8"/>
  <c r="K69" i="8"/>
  <c r="K70" i="8"/>
  <c r="K71" i="8"/>
  <c r="K72" i="8"/>
  <c r="K73" i="8"/>
  <c r="K75" i="8"/>
  <c r="K76" i="8"/>
  <c r="K77" i="8"/>
  <c r="K78" i="8"/>
  <c r="K79" i="8"/>
  <c r="K80" i="8"/>
  <c r="K81" i="8"/>
  <c r="K82" i="8"/>
  <c r="K83" i="8"/>
  <c r="K84" i="8"/>
  <c r="K85" i="8"/>
  <c r="K87" i="8"/>
  <c r="K88" i="8"/>
  <c r="K89" i="8"/>
  <c r="K90" i="8"/>
  <c r="K91" i="8"/>
  <c r="K92" i="8"/>
  <c r="K93" i="8"/>
  <c r="K94" i="8"/>
  <c r="K95" i="8"/>
  <c r="K96" i="8"/>
  <c r="K97" i="8"/>
  <c r="K99" i="8"/>
  <c r="K100" i="8"/>
  <c r="K101" i="8"/>
  <c r="K102" i="8"/>
  <c r="K103" i="8"/>
  <c r="K104" i="8"/>
  <c r="K105" i="8"/>
  <c r="K106" i="8"/>
  <c r="K107" i="8"/>
  <c r="K108" i="8"/>
  <c r="K109" i="8"/>
  <c r="K111" i="8"/>
  <c r="K112" i="8"/>
  <c r="K113" i="8"/>
  <c r="K114" i="8"/>
  <c r="K115" i="8"/>
  <c r="K116" i="8"/>
  <c r="K117" i="8"/>
  <c r="K118" i="8"/>
  <c r="K119" i="8"/>
  <c r="K120" i="8"/>
  <c r="K121" i="8"/>
  <c r="K123" i="8"/>
  <c r="K124" i="8"/>
  <c r="K125" i="8"/>
  <c r="K126" i="8"/>
  <c r="K127" i="8"/>
  <c r="K128" i="8"/>
  <c r="K129" i="8"/>
  <c r="K130" i="8"/>
  <c r="K131" i="8"/>
  <c r="K132" i="8"/>
  <c r="K133" i="8"/>
  <c r="K135" i="8"/>
  <c r="K136" i="8"/>
  <c r="K137" i="8"/>
  <c r="K138" i="8"/>
  <c r="K139" i="8"/>
  <c r="K140" i="8"/>
  <c r="K141" i="8"/>
  <c r="K142" i="8"/>
  <c r="K143" i="8"/>
  <c r="K144" i="8"/>
  <c r="K145" i="8"/>
  <c r="K147" i="8"/>
  <c r="K148" i="8"/>
  <c r="K149" i="8"/>
  <c r="K150" i="8"/>
  <c r="K151" i="8"/>
  <c r="K152" i="8"/>
  <c r="K153" i="8"/>
  <c r="K154" i="8"/>
  <c r="K155" i="8"/>
  <c r="K156" i="8"/>
  <c r="K157" i="8"/>
  <c r="K159" i="8"/>
  <c r="K160" i="8"/>
  <c r="K161" i="8"/>
  <c r="K162" i="8"/>
  <c r="K163" i="8"/>
  <c r="K164" i="8"/>
  <c r="K165" i="8"/>
  <c r="K166" i="8"/>
  <c r="K167" i="8"/>
  <c r="K168" i="8"/>
  <c r="K169" i="8"/>
  <c r="K171" i="8"/>
  <c r="K172" i="8"/>
  <c r="K173" i="8"/>
  <c r="K174" i="8"/>
  <c r="K175" i="8"/>
  <c r="K176" i="8"/>
  <c r="K177" i="8"/>
  <c r="K178" i="8"/>
  <c r="K179" i="8"/>
  <c r="K180" i="8"/>
  <c r="K181" i="8"/>
  <c r="J4" i="8"/>
  <c r="J5" i="8"/>
  <c r="J6" i="8"/>
  <c r="J7" i="8"/>
  <c r="J8" i="8"/>
  <c r="J9" i="8"/>
  <c r="J10" i="8"/>
  <c r="J11" i="8"/>
  <c r="J12" i="8"/>
  <c r="J13" i="8"/>
  <c r="J15" i="8"/>
  <c r="J16" i="8"/>
  <c r="J17" i="8"/>
  <c r="J18" i="8"/>
  <c r="J19" i="8"/>
  <c r="J20" i="8"/>
  <c r="J21" i="8"/>
  <c r="J22" i="8"/>
  <c r="J23" i="8"/>
  <c r="J24" i="8"/>
  <c r="J25" i="8"/>
  <c r="J27" i="8"/>
  <c r="J28" i="8"/>
  <c r="J29" i="8"/>
  <c r="J30" i="8"/>
  <c r="J31" i="8"/>
  <c r="J32" i="8"/>
  <c r="J33" i="8"/>
  <c r="J34" i="8"/>
  <c r="J35" i="8"/>
  <c r="J36" i="8"/>
  <c r="J37" i="8"/>
  <c r="J39" i="8"/>
  <c r="J40" i="8"/>
  <c r="J41" i="8"/>
  <c r="J42" i="8"/>
  <c r="J43" i="8"/>
  <c r="J44" i="8"/>
  <c r="J45" i="8"/>
  <c r="J46" i="8"/>
  <c r="J47" i="8"/>
  <c r="J48" i="8"/>
  <c r="J49" i="8"/>
  <c r="J51" i="8"/>
  <c r="J52" i="8"/>
  <c r="J53" i="8"/>
  <c r="J54" i="8"/>
  <c r="J55" i="8"/>
  <c r="J56" i="8"/>
  <c r="J57" i="8"/>
  <c r="J58" i="8"/>
  <c r="J59" i="8"/>
  <c r="J60" i="8"/>
  <c r="J61" i="8"/>
  <c r="J63" i="8"/>
  <c r="J64" i="8"/>
  <c r="J65" i="8"/>
  <c r="J66" i="8"/>
  <c r="J67" i="8"/>
  <c r="J68" i="8"/>
  <c r="J69" i="8"/>
  <c r="J70" i="8"/>
  <c r="J71" i="8"/>
  <c r="J72" i="8"/>
  <c r="J73" i="8"/>
  <c r="J75" i="8"/>
  <c r="J76" i="8"/>
  <c r="J77" i="8"/>
  <c r="J78" i="8"/>
  <c r="J79" i="8"/>
  <c r="J80" i="8"/>
  <c r="J81" i="8"/>
  <c r="J82" i="8"/>
  <c r="J83" i="8"/>
  <c r="J84" i="8"/>
  <c r="J85" i="8"/>
  <c r="J87" i="8"/>
  <c r="J88" i="8"/>
  <c r="J89" i="8"/>
  <c r="J90" i="8"/>
  <c r="J91" i="8"/>
  <c r="J92" i="8"/>
  <c r="J93" i="8"/>
  <c r="J94" i="8"/>
  <c r="J95" i="8"/>
  <c r="J96" i="8"/>
  <c r="J97" i="8"/>
  <c r="J99" i="8"/>
  <c r="J100" i="8"/>
  <c r="J101" i="8"/>
  <c r="J102" i="8"/>
  <c r="J103" i="8"/>
  <c r="J104" i="8"/>
  <c r="J105" i="8"/>
  <c r="J106" i="8"/>
  <c r="J107" i="8"/>
  <c r="J108" i="8"/>
  <c r="J109" i="8"/>
  <c r="J111" i="8"/>
  <c r="J112" i="8"/>
  <c r="J113" i="8"/>
  <c r="J114" i="8"/>
  <c r="J115" i="8"/>
  <c r="J116" i="8"/>
  <c r="J117" i="8"/>
  <c r="J118" i="8"/>
  <c r="J119" i="8"/>
  <c r="J120" i="8"/>
  <c r="J121" i="8"/>
  <c r="J123" i="8"/>
  <c r="J124" i="8"/>
  <c r="J125" i="8"/>
  <c r="J126" i="8"/>
  <c r="J127" i="8"/>
  <c r="J128" i="8"/>
  <c r="J129" i="8"/>
  <c r="J130" i="8"/>
  <c r="J131" i="8"/>
  <c r="J132" i="8"/>
  <c r="J133" i="8"/>
  <c r="J135" i="8"/>
  <c r="J136" i="8"/>
  <c r="J137" i="8"/>
  <c r="J138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4" i="8"/>
  <c r="J155" i="8"/>
  <c r="J156" i="8"/>
  <c r="J157" i="8"/>
  <c r="J159" i="8"/>
  <c r="J160" i="8"/>
  <c r="J161" i="8"/>
  <c r="J162" i="8"/>
  <c r="J163" i="8"/>
  <c r="J164" i="8"/>
  <c r="J165" i="8"/>
  <c r="J166" i="8"/>
  <c r="J167" i="8"/>
  <c r="J168" i="8"/>
  <c r="J169" i="8"/>
  <c r="J171" i="8"/>
  <c r="J172" i="8"/>
  <c r="J173" i="8"/>
  <c r="J174" i="8"/>
  <c r="J175" i="8"/>
  <c r="J176" i="8"/>
  <c r="J177" i="8"/>
  <c r="J178" i="8"/>
  <c r="J179" i="8"/>
  <c r="J180" i="8"/>
  <c r="J181" i="8"/>
  <c r="K3" i="8"/>
  <c r="J3" i="8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188" i="6"/>
  <c r="K4" i="6"/>
  <c r="K5" i="6"/>
  <c r="K6" i="6"/>
  <c r="K7" i="6"/>
  <c r="K8" i="6"/>
  <c r="K9" i="6"/>
  <c r="K10" i="6"/>
  <c r="K11" i="6"/>
  <c r="K12" i="6"/>
  <c r="K13" i="6"/>
  <c r="K15" i="6"/>
  <c r="K16" i="6"/>
  <c r="K17" i="6"/>
  <c r="K18" i="6"/>
  <c r="K19" i="6"/>
  <c r="K20" i="6"/>
  <c r="K21" i="6"/>
  <c r="K22" i="6"/>
  <c r="K23" i="6"/>
  <c r="K24" i="6"/>
  <c r="K25" i="6"/>
  <c r="K27" i="6"/>
  <c r="K28" i="6"/>
  <c r="K29" i="6"/>
  <c r="K30" i="6"/>
  <c r="K31" i="6"/>
  <c r="K32" i="6"/>
  <c r="K33" i="6"/>
  <c r="K34" i="6"/>
  <c r="K35" i="6"/>
  <c r="K36" i="6"/>
  <c r="K37" i="6"/>
  <c r="K39" i="6"/>
  <c r="K40" i="6"/>
  <c r="K41" i="6"/>
  <c r="K42" i="6"/>
  <c r="K43" i="6"/>
  <c r="K44" i="6"/>
  <c r="K45" i="6"/>
  <c r="K46" i="6"/>
  <c r="K47" i="6"/>
  <c r="K48" i="6"/>
  <c r="K49" i="6"/>
  <c r="K51" i="6"/>
  <c r="K52" i="6"/>
  <c r="K53" i="6"/>
  <c r="K54" i="6"/>
  <c r="K55" i="6"/>
  <c r="K56" i="6"/>
  <c r="K57" i="6"/>
  <c r="K58" i="6"/>
  <c r="K59" i="6"/>
  <c r="K60" i="6"/>
  <c r="K61" i="6"/>
  <c r="K63" i="6"/>
  <c r="K64" i="6"/>
  <c r="K65" i="6"/>
  <c r="K66" i="6"/>
  <c r="K67" i="6"/>
  <c r="K68" i="6"/>
  <c r="K69" i="6"/>
  <c r="K70" i="6"/>
  <c r="K71" i="6"/>
  <c r="K72" i="6"/>
  <c r="K73" i="6"/>
  <c r="K75" i="6"/>
  <c r="K76" i="6"/>
  <c r="K77" i="6"/>
  <c r="K78" i="6"/>
  <c r="K79" i="6"/>
  <c r="K80" i="6"/>
  <c r="K81" i="6"/>
  <c r="K82" i="6"/>
  <c r="K83" i="6"/>
  <c r="K84" i="6"/>
  <c r="K85" i="6"/>
  <c r="K87" i="6"/>
  <c r="K88" i="6"/>
  <c r="K89" i="6"/>
  <c r="K90" i="6"/>
  <c r="K91" i="6"/>
  <c r="K92" i="6"/>
  <c r="K93" i="6"/>
  <c r="K94" i="6"/>
  <c r="K95" i="6"/>
  <c r="K96" i="6"/>
  <c r="K97" i="6"/>
  <c r="K99" i="6"/>
  <c r="K100" i="6"/>
  <c r="K101" i="6"/>
  <c r="K102" i="6"/>
  <c r="K103" i="6"/>
  <c r="K104" i="6"/>
  <c r="K105" i="6"/>
  <c r="K106" i="6"/>
  <c r="K107" i="6"/>
  <c r="K108" i="6"/>
  <c r="K109" i="6"/>
  <c r="K111" i="6"/>
  <c r="K112" i="6"/>
  <c r="K113" i="6"/>
  <c r="K114" i="6"/>
  <c r="K115" i="6"/>
  <c r="K116" i="6"/>
  <c r="K117" i="6"/>
  <c r="K118" i="6"/>
  <c r="K119" i="6"/>
  <c r="K120" i="6"/>
  <c r="K121" i="6"/>
  <c r="K123" i="6"/>
  <c r="K124" i="6"/>
  <c r="K125" i="6"/>
  <c r="K126" i="6"/>
  <c r="K127" i="6"/>
  <c r="K128" i="6"/>
  <c r="K129" i="6"/>
  <c r="K130" i="6"/>
  <c r="K131" i="6"/>
  <c r="K132" i="6"/>
  <c r="K133" i="6"/>
  <c r="K135" i="6"/>
  <c r="K136" i="6"/>
  <c r="K137" i="6"/>
  <c r="K138" i="6"/>
  <c r="K139" i="6"/>
  <c r="K140" i="6"/>
  <c r="K141" i="6"/>
  <c r="K142" i="6"/>
  <c r="K143" i="6"/>
  <c r="K144" i="6"/>
  <c r="K145" i="6"/>
  <c r="K147" i="6"/>
  <c r="K148" i="6"/>
  <c r="K149" i="6"/>
  <c r="K150" i="6"/>
  <c r="K151" i="6"/>
  <c r="K152" i="6"/>
  <c r="K153" i="6"/>
  <c r="K154" i="6"/>
  <c r="K155" i="6"/>
  <c r="K156" i="6"/>
  <c r="K157" i="6"/>
  <c r="K159" i="6"/>
  <c r="K160" i="6"/>
  <c r="K161" i="6"/>
  <c r="K162" i="6"/>
  <c r="K163" i="6"/>
  <c r="K164" i="6"/>
  <c r="K165" i="6"/>
  <c r="K166" i="6"/>
  <c r="K167" i="6"/>
  <c r="K168" i="6"/>
  <c r="K169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J4" i="6"/>
  <c r="J5" i="6"/>
  <c r="J6" i="6"/>
  <c r="J7" i="6"/>
  <c r="J8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7" i="6"/>
  <c r="J28" i="6"/>
  <c r="J29" i="6"/>
  <c r="J30" i="6"/>
  <c r="J31" i="6"/>
  <c r="J32" i="6"/>
  <c r="J33" i="6"/>
  <c r="J34" i="6"/>
  <c r="J35" i="6"/>
  <c r="J36" i="6"/>
  <c r="J37" i="6"/>
  <c r="J39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3" i="6"/>
  <c r="J64" i="6"/>
  <c r="J65" i="6"/>
  <c r="J66" i="6"/>
  <c r="J67" i="6"/>
  <c r="J68" i="6"/>
  <c r="J69" i="6"/>
  <c r="J70" i="6"/>
  <c r="J71" i="6"/>
  <c r="J72" i="6"/>
  <c r="J73" i="6"/>
  <c r="J75" i="6"/>
  <c r="J76" i="6"/>
  <c r="J77" i="6"/>
  <c r="J78" i="6"/>
  <c r="J79" i="6"/>
  <c r="J80" i="6"/>
  <c r="J81" i="6"/>
  <c r="J82" i="6"/>
  <c r="J83" i="6"/>
  <c r="J84" i="6"/>
  <c r="J85" i="6"/>
  <c r="J87" i="6"/>
  <c r="J88" i="6"/>
  <c r="J89" i="6"/>
  <c r="J90" i="6"/>
  <c r="J91" i="6"/>
  <c r="J92" i="6"/>
  <c r="J93" i="6"/>
  <c r="J94" i="6"/>
  <c r="J95" i="6"/>
  <c r="J96" i="6"/>
  <c r="J97" i="6"/>
  <c r="J99" i="6"/>
  <c r="J100" i="6"/>
  <c r="J101" i="6"/>
  <c r="J102" i="6"/>
  <c r="J103" i="6"/>
  <c r="J104" i="6"/>
  <c r="J105" i="6"/>
  <c r="J106" i="6"/>
  <c r="J107" i="6"/>
  <c r="J108" i="6"/>
  <c r="J109" i="6"/>
  <c r="J111" i="6"/>
  <c r="J112" i="6"/>
  <c r="J113" i="6"/>
  <c r="J114" i="6"/>
  <c r="J115" i="6"/>
  <c r="J116" i="6"/>
  <c r="J117" i="6"/>
  <c r="J118" i="6"/>
  <c r="J119" i="6"/>
  <c r="J120" i="6"/>
  <c r="J121" i="6"/>
  <c r="J123" i="6"/>
  <c r="J124" i="6"/>
  <c r="J125" i="6"/>
  <c r="J126" i="6"/>
  <c r="J127" i="6"/>
  <c r="J128" i="6"/>
  <c r="J129" i="6"/>
  <c r="J130" i="6"/>
  <c r="J131" i="6"/>
  <c r="J132" i="6"/>
  <c r="J133" i="6"/>
  <c r="J135" i="6"/>
  <c r="J136" i="6"/>
  <c r="J137" i="6"/>
  <c r="J138" i="6"/>
  <c r="J139" i="6"/>
  <c r="J140" i="6"/>
  <c r="J141" i="6"/>
  <c r="J142" i="6"/>
  <c r="J143" i="6"/>
  <c r="J144" i="6"/>
  <c r="J145" i="6"/>
  <c r="J147" i="6"/>
  <c r="J148" i="6"/>
  <c r="J149" i="6"/>
  <c r="J150" i="6"/>
  <c r="J151" i="6"/>
  <c r="J152" i="6"/>
  <c r="J153" i="6"/>
  <c r="J154" i="6"/>
  <c r="J155" i="6"/>
  <c r="J156" i="6"/>
  <c r="J157" i="6"/>
  <c r="J159" i="6"/>
  <c r="J160" i="6"/>
  <c r="J161" i="6"/>
  <c r="J162" i="6"/>
  <c r="J163" i="6"/>
  <c r="J164" i="6"/>
  <c r="J165" i="6"/>
  <c r="J166" i="6"/>
  <c r="J167" i="6"/>
  <c r="J168" i="6"/>
  <c r="J169" i="6"/>
  <c r="J171" i="6"/>
  <c r="J172" i="6"/>
  <c r="J173" i="6"/>
  <c r="J174" i="6"/>
  <c r="J175" i="6"/>
  <c r="J176" i="6"/>
  <c r="J177" i="6"/>
  <c r="J178" i="6"/>
  <c r="J179" i="6"/>
  <c r="J180" i="6"/>
  <c r="J181" i="6"/>
  <c r="K3" i="6"/>
  <c r="J3" i="6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188" i="5"/>
  <c r="K4" i="5"/>
  <c r="K5" i="5"/>
  <c r="K6" i="5"/>
  <c r="K7" i="5"/>
  <c r="K8" i="5"/>
  <c r="K9" i="5"/>
  <c r="K10" i="5"/>
  <c r="K11" i="5"/>
  <c r="K12" i="5"/>
  <c r="K13" i="5"/>
  <c r="K15" i="5"/>
  <c r="K16" i="5"/>
  <c r="K17" i="5"/>
  <c r="K18" i="5"/>
  <c r="K19" i="5"/>
  <c r="K20" i="5"/>
  <c r="K21" i="5"/>
  <c r="K22" i="5"/>
  <c r="K23" i="5"/>
  <c r="K24" i="5"/>
  <c r="K25" i="5"/>
  <c r="K27" i="5"/>
  <c r="K28" i="5"/>
  <c r="K29" i="5"/>
  <c r="K30" i="5"/>
  <c r="K31" i="5"/>
  <c r="K32" i="5"/>
  <c r="K33" i="5"/>
  <c r="K34" i="5"/>
  <c r="K35" i="5"/>
  <c r="K36" i="5"/>
  <c r="K37" i="5"/>
  <c r="K39" i="5"/>
  <c r="K40" i="5"/>
  <c r="K41" i="5"/>
  <c r="K42" i="5"/>
  <c r="K43" i="5"/>
  <c r="K44" i="5"/>
  <c r="K45" i="5"/>
  <c r="K46" i="5"/>
  <c r="K47" i="5"/>
  <c r="K48" i="5"/>
  <c r="K49" i="5"/>
  <c r="K51" i="5"/>
  <c r="K52" i="5"/>
  <c r="K53" i="5"/>
  <c r="K54" i="5"/>
  <c r="K55" i="5"/>
  <c r="K56" i="5"/>
  <c r="K57" i="5"/>
  <c r="K58" i="5"/>
  <c r="K59" i="5"/>
  <c r="K60" i="5"/>
  <c r="K61" i="5"/>
  <c r="K63" i="5"/>
  <c r="K64" i="5"/>
  <c r="K65" i="5"/>
  <c r="K66" i="5"/>
  <c r="K67" i="5"/>
  <c r="K68" i="5"/>
  <c r="K69" i="5"/>
  <c r="K70" i="5"/>
  <c r="K71" i="5"/>
  <c r="K72" i="5"/>
  <c r="K73" i="5"/>
  <c r="K75" i="5"/>
  <c r="K76" i="5"/>
  <c r="K77" i="5"/>
  <c r="K78" i="5"/>
  <c r="K79" i="5"/>
  <c r="K80" i="5"/>
  <c r="K81" i="5"/>
  <c r="K82" i="5"/>
  <c r="K83" i="5"/>
  <c r="K84" i="5"/>
  <c r="K85" i="5"/>
  <c r="K87" i="5"/>
  <c r="K88" i="5"/>
  <c r="K89" i="5"/>
  <c r="K90" i="5"/>
  <c r="K91" i="5"/>
  <c r="K92" i="5"/>
  <c r="K93" i="5"/>
  <c r="K94" i="5"/>
  <c r="K95" i="5"/>
  <c r="K96" i="5"/>
  <c r="K97" i="5"/>
  <c r="K99" i="5"/>
  <c r="K100" i="5"/>
  <c r="K101" i="5"/>
  <c r="K102" i="5"/>
  <c r="K103" i="5"/>
  <c r="K104" i="5"/>
  <c r="K105" i="5"/>
  <c r="K106" i="5"/>
  <c r="K107" i="5"/>
  <c r="K108" i="5"/>
  <c r="K109" i="5"/>
  <c r="K111" i="5"/>
  <c r="K112" i="5"/>
  <c r="K113" i="5"/>
  <c r="K114" i="5"/>
  <c r="K115" i="5"/>
  <c r="K116" i="5"/>
  <c r="K117" i="5"/>
  <c r="K118" i="5"/>
  <c r="K119" i="5"/>
  <c r="K120" i="5"/>
  <c r="K121" i="5"/>
  <c r="K123" i="5"/>
  <c r="K124" i="5"/>
  <c r="K125" i="5"/>
  <c r="K126" i="5"/>
  <c r="K127" i="5"/>
  <c r="K128" i="5"/>
  <c r="K129" i="5"/>
  <c r="K130" i="5"/>
  <c r="K131" i="5"/>
  <c r="K132" i="5"/>
  <c r="K133" i="5"/>
  <c r="K135" i="5"/>
  <c r="K136" i="5"/>
  <c r="K137" i="5"/>
  <c r="K138" i="5"/>
  <c r="K139" i="5"/>
  <c r="K140" i="5"/>
  <c r="K141" i="5"/>
  <c r="K142" i="5"/>
  <c r="K143" i="5"/>
  <c r="K144" i="5"/>
  <c r="K145" i="5"/>
  <c r="K147" i="5"/>
  <c r="K148" i="5"/>
  <c r="K149" i="5"/>
  <c r="K150" i="5"/>
  <c r="K151" i="5"/>
  <c r="K152" i="5"/>
  <c r="K153" i="5"/>
  <c r="K154" i="5"/>
  <c r="K155" i="5"/>
  <c r="K156" i="5"/>
  <c r="K157" i="5"/>
  <c r="K159" i="5"/>
  <c r="K160" i="5"/>
  <c r="K161" i="5"/>
  <c r="K162" i="5"/>
  <c r="K163" i="5"/>
  <c r="K164" i="5"/>
  <c r="K165" i="5"/>
  <c r="K166" i="5"/>
  <c r="K167" i="5"/>
  <c r="K168" i="5"/>
  <c r="K169" i="5"/>
  <c r="K171" i="5"/>
  <c r="K172" i="5"/>
  <c r="K173" i="5"/>
  <c r="K174" i="5"/>
  <c r="K175" i="5"/>
  <c r="K176" i="5"/>
  <c r="K177" i="5"/>
  <c r="K178" i="5"/>
  <c r="K179" i="5"/>
  <c r="K180" i="5"/>
  <c r="K181" i="5"/>
  <c r="J4" i="5"/>
  <c r="J5" i="5"/>
  <c r="J6" i="5"/>
  <c r="J7" i="5"/>
  <c r="J8" i="5"/>
  <c r="J9" i="5"/>
  <c r="J10" i="5"/>
  <c r="J11" i="5"/>
  <c r="J12" i="5"/>
  <c r="J13" i="5"/>
  <c r="J15" i="5"/>
  <c r="J16" i="5"/>
  <c r="J17" i="5"/>
  <c r="J18" i="5"/>
  <c r="J19" i="5"/>
  <c r="J20" i="5"/>
  <c r="J21" i="5"/>
  <c r="J22" i="5"/>
  <c r="J23" i="5"/>
  <c r="J24" i="5"/>
  <c r="J25" i="5"/>
  <c r="J27" i="5"/>
  <c r="J28" i="5"/>
  <c r="J29" i="5"/>
  <c r="J30" i="5"/>
  <c r="J31" i="5"/>
  <c r="J32" i="5"/>
  <c r="J33" i="5"/>
  <c r="J34" i="5"/>
  <c r="J35" i="5"/>
  <c r="J36" i="5"/>
  <c r="J37" i="5"/>
  <c r="J39" i="5"/>
  <c r="J40" i="5"/>
  <c r="J41" i="5"/>
  <c r="J42" i="5"/>
  <c r="J43" i="5"/>
  <c r="J44" i="5"/>
  <c r="J45" i="5"/>
  <c r="J46" i="5"/>
  <c r="J47" i="5"/>
  <c r="J48" i="5"/>
  <c r="J49" i="5"/>
  <c r="J51" i="5"/>
  <c r="J52" i="5"/>
  <c r="J53" i="5"/>
  <c r="J54" i="5"/>
  <c r="J55" i="5"/>
  <c r="J56" i="5"/>
  <c r="J57" i="5"/>
  <c r="J58" i="5"/>
  <c r="J59" i="5"/>
  <c r="J60" i="5"/>
  <c r="J61" i="5"/>
  <c r="J63" i="5"/>
  <c r="J64" i="5"/>
  <c r="J65" i="5"/>
  <c r="J66" i="5"/>
  <c r="J67" i="5"/>
  <c r="J68" i="5"/>
  <c r="J69" i="5"/>
  <c r="J70" i="5"/>
  <c r="J71" i="5"/>
  <c r="J72" i="5"/>
  <c r="J73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9" i="5"/>
  <c r="J100" i="5"/>
  <c r="J101" i="5"/>
  <c r="J102" i="5"/>
  <c r="J103" i="5"/>
  <c r="J104" i="5"/>
  <c r="J105" i="5"/>
  <c r="J106" i="5"/>
  <c r="J107" i="5"/>
  <c r="J108" i="5"/>
  <c r="J109" i="5"/>
  <c r="J111" i="5"/>
  <c r="J112" i="5"/>
  <c r="J113" i="5"/>
  <c r="J114" i="5"/>
  <c r="J115" i="5"/>
  <c r="J116" i="5"/>
  <c r="J117" i="5"/>
  <c r="J118" i="5"/>
  <c r="J119" i="5"/>
  <c r="J120" i="5"/>
  <c r="J121" i="5"/>
  <c r="J123" i="5"/>
  <c r="J124" i="5"/>
  <c r="J125" i="5"/>
  <c r="J126" i="5"/>
  <c r="J127" i="5"/>
  <c r="J128" i="5"/>
  <c r="J129" i="5"/>
  <c r="J130" i="5"/>
  <c r="J131" i="5"/>
  <c r="J132" i="5"/>
  <c r="J133" i="5"/>
  <c r="J135" i="5"/>
  <c r="J136" i="5"/>
  <c r="J137" i="5"/>
  <c r="J138" i="5"/>
  <c r="J139" i="5"/>
  <c r="J140" i="5"/>
  <c r="J141" i="5"/>
  <c r="J142" i="5"/>
  <c r="J143" i="5"/>
  <c r="J144" i="5"/>
  <c r="J145" i="5"/>
  <c r="J147" i="5"/>
  <c r="J148" i="5"/>
  <c r="J149" i="5"/>
  <c r="J150" i="5"/>
  <c r="J151" i="5"/>
  <c r="J152" i="5"/>
  <c r="J153" i="5"/>
  <c r="J154" i="5"/>
  <c r="J155" i="5"/>
  <c r="J156" i="5"/>
  <c r="J157" i="5"/>
  <c r="J159" i="5"/>
  <c r="J160" i="5"/>
  <c r="J161" i="5"/>
  <c r="J162" i="5"/>
  <c r="J163" i="5"/>
  <c r="J164" i="5"/>
  <c r="J165" i="5"/>
  <c r="J166" i="5"/>
  <c r="J167" i="5"/>
  <c r="J168" i="5"/>
  <c r="J169" i="5"/>
  <c r="J171" i="5"/>
  <c r="J172" i="5"/>
  <c r="J173" i="5"/>
  <c r="J174" i="5"/>
  <c r="J175" i="5"/>
  <c r="J176" i="5"/>
  <c r="J177" i="5"/>
  <c r="J178" i="5"/>
  <c r="J179" i="5"/>
  <c r="J180" i="5"/>
  <c r="J181" i="5"/>
  <c r="K3" i="5"/>
  <c r="J3" i="5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188" i="4"/>
  <c r="K4" i="4"/>
  <c r="K5" i="4"/>
  <c r="K6" i="4"/>
  <c r="K7" i="4"/>
  <c r="K8" i="4"/>
  <c r="K9" i="4"/>
  <c r="K10" i="4"/>
  <c r="K11" i="4"/>
  <c r="K12" i="4"/>
  <c r="K13" i="4"/>
  <c r="K15" i="4"/>
  <c r="K16" i="4"/>
  <c r="K17" i="4"/>
  <c r="K18" i="4"/>
  <c r="K19" i="4"/>
  <c r="K20" i="4"/>
  <c r="K21" i="4"/>
  <c r="K22" i="4"/>
  <c r="K23" i="4"/>
  <c r="K24" i="4"/>
  <c r="K25" i="4"/>
  <c r="K27" i="4"/>
  <c r="K28" i="4"/>
  <c r="K29" i="4"/>
  <c r="K30" i="4"/>
  <c r="K31" i="4"/>
  <c r="K32" i="4"/>
  <c r="K33" i="4"/>
  <c r="K34" i="4"/>
  <c r="K35" i="4"/>
  <c r="K36" i="4"/>
  <c r="K37" i="4"/>
  <c r="K39" i="4"/>
  <c r="K49" i="4"/>
  <c r="K51" i="4"/>
  <c r="K52" i="4"/>
  <c r="K53" i="4"/>
  <c r="K54" i="4"/>
  <c r="K55" i="4"/>
  <c r="K56" i="4"/>
  <c r="K57" i="4"/>
  <c r="K58" i="4"/>
  <c r="K59" i="4"/>
  <c r="K60" i="4"/>
  <c r="K61" i="4"/>
  <c r="K63" i="4"/>
  <c r="K64" i="4"/>
  <c r="K65" i="4"/>
  <c r="K66" i="4"/>
  <c r="K67" i="4"/>
  <c r="K68" i="4"/>
  <c r="K69" i="4"/>
  <c r="K70" i="4"/>
  <c r="K71" i="4"/>
  <c r="K72" i="4"/>
  <c r="K73" i="4"/>
  <c r="K75" i="4"/>
  <c r="K76" i="4"/>
  <c r="K77" i="4"/>
  <c r="K78" i="4"/>
  <c r="K79" i="4"/>
  <c r="K80" i="4"/>
  <c r="K81" i="4"/>
  <c r="K82" i="4"/>
  <c r="K83" i="4"/>
  <c r="K84" i="4"/>
  <c r="K85" i="4"/>
  <c r="K87" i="4"/>
  <c r="K88" i="4"/>
  <c r="K89" i="4"/>
  <c r="K90" i="4"/>
  <c r="K91" i="4"/>
  <c r="K92" i="4"/>
  <c r="K93" i="4"/>
  <c r="K94" i="4"/>
  <c r="K95" i="4"/>
  <c r="K96" i="4"/>
  <c r="K97" i="4"/>
  <c r="K99" i="4"/>
  <c r="K100" i="4"/>
  <c r="K101" i="4"/>
  <c r="K102" i="4"/>
  <c r="K103" i="4"/>
  <c r="K104" i="4"/>
  <c r="K105" i="4"/>
  <c r="K106" i="4"/>
  <c r="K107" i="4"/>
  <c r="K108" i="4"/>
  <c r="K109" i="4"/>
  <c r="K111" i="4"/>
  <c r="K112" i="4"/>
  <c r="K113" i="4"/>
  <c r="K114" i="4"/>
  <c r="K115" i="4"/>
  <c r="K116" i="4"/>
  <c r="K117" i="4"/>
  <c r="K118" i="4"/>
  <c r="K119" i="4"/>
  <c r="K120" i="4"/>
  <c r="K121" i="4"/>
  <c r="K123" i="4"/>
  <c r="K124" i="4"/>
  <c r="K125" i="4"/>
  <c r="K126" i="4"/>
  <c r="K127" i="4"/>
  <c r="K128" i="4"/>
  <c r="K129" i="4"/>
  <c r="K130" i="4"/>
  <c r="K131" i="4"/>
  <c r="K132" i="4"/>
  <c r="K133" i="4"/>
  <c r="K135" i="4"/>
  <c r="K136" i="4"/>
  <c r="K137" i="4"/>
  <c r="K138" i="4"/>
  <c r="K139" i="4"/>
  <c r="K140" i="4"/>
  <c r="K141" i="4"/>
  <c r="K142" i="4"/>
  <c r="K143" i="4"/>
  <c r="K144" i="4"/>
  <c r="K145" i="4"/>
  <c r="K147" i="4"/>
  <c r="K148" i="4"/>
  <c r="K149" i="4"/>
  <c r="K150" i="4"/>
  <c r="K151" i="4"/>
  <c r="K152" i="4"/>
  <c r="K153" i="4"/>
  <c r="K154" i="4"/>
  <c r="K155" i="4"/>
  <c r="K156" i="4"/>
  <c r="K157" i="4"/>
  <c r="K159" i="4"/>
  <c r="K160" i="4"/>
  <c r="K161" i="4"/>
  <c r="K162" i="4"/>
  <c r="K163" i="4"/>
  <c r="K164" i="4"/>
  <c r="K165" i="4"/>
  <c r="K166" i="4"/>
  <c r="K167" i="4"/>
  <c r="K168" i="4"/>
  <c r="K169" i="4"/>
  <c r="K171" i="4"/>
  <c r="K172" i="4"/>
  <c r="K173" i="4"/>
  <c r="K174" i="4"/>
  <c r="K175" i="4"/>
  <c r="K176" i="4"/>
  <c r="K177" i="4"/>
  <c r="K178" i="4"/>
  <c r="K179" i="4"/>
  <c r="K180" i="4"/>
  <c r="K181" i="4"/>
  <c r="K3" i="4"/>
  <c r="J4" i="4"/>
  <c r="J5" i="4"/>
  <c r="J6" i="4"/>
  <c r="J7" i="4"/>
  <c r="J8" i="4"/>
  <c r="J9" i="4"/>
  <c r="J10" i="4"/>
  <c r="J11" i="4"/>
  <c r="J12" i="4"/>
  <c r="J13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1" i="4"/>
  <c r="J32" i="4"/>
  <c r="J33" i="4"/>
  <c r="J34" i="4"/>
  <c r="J35" i="4"/>
  <c r="J36" i="4"/>
  <c r="J37" i="4"/>
  <c r="J39" i="4"/>
  <c r="J40" i="4"/>
  <c r="J41" i="4"/>
  <c r="J42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8" i="4"/>
  <c r="J59" i="4"/>
  <c r="J60" i="4"/>
  <c r="J61" i="4"/>
  <c r="J63" i="4"/>
  <c r="J64" i="4"/>
  <c r="J65" i="4"/>
  <c r="J66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2" i="4"/>
  <c r="J83" i="4"/>
  <c r="J84" i="4"/>
  <c r="J85" i="4"/>
  <c r="J87" i="4"/>
  <c r="J88" i="4"/>
  <c r="J89" i="4"/>
  <c r="J90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6" i="4"/>
  <c r="J107" i="4"/>
  <c r="J108" i="4"/>
  <c r="J109" i="4"/>
  <c r="J111" i="4"/>
  <c r="J112" i="4"/>
  <c r="J113" i="4"/>
  <c r="J114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0" i="4"/>
  <c r="J131" i="4"/>
  <c r="J132" i="4"/>
  <c r="J133" i="4"/>
  <c r="J135" i="4"/>
  <c r="J136" i="4"/>
  <c r="J137" i="4"/>
  <c r="J138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4" i="4"/>
  <c r="J155" i="4"/>
  <c r="J156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8" i="4"/>
  <c r="J179" i="4"/>
  <c r="J180" i="4"/>
  <c r="J181" i="4"/>
  <c r="J3" i="4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188" i="2"/>
  <c r="K4" i="2"/>
  <c r="K5" i="2"/>
  <c r="K6" i="2"/>
  <c r="K7" i="2"/>
  <c r="K8" i="2"/>
  <c r="K9" i="2"/>
  <c r="K10" i="2"/>
  <c r="K11" i="2"/>
  <c r="K12" i="2"/>
  <c r="K13" i="2"/>
  <c r="K15" i="2"/>
  <c r="K16" i="2"/>
  <c r="K17" i="2"/>
  <c r="K18" i="2"/>
  <c r="K19" i="2"/>
  <c r="K20" i="2"/>
  <c r="K21" i="2"/>
  <c r="K22" i="2"/>
  <c r="K23" i="2"/>
  <c r="K24" i="2"/>
  <c r="K25" i="2"/>
  <c r="K27" i="2"/>
  <c r="K28" i="2"/>
  <c r="K29" i="2"/>
  <c r="K30" i="2"/>
  <c r="K31" i="2"/>
  <c r="K32" i="2"/>
  <c r="K33" i="2"/>
  <c r="K34" i="2"/>
  <c r="K35" i="2"/>
  <c r="K36" i="2"/>
  <c r="K37" i="2"/>
  <c r="K39" i="2"/>
  <c r="K40" i="2"/>
  <c r="K41" i="2"/>
  <c r="K42" i="2"/>
  <c r="K43" i="2"/>
  <c r="K44" i="2"/>
  <c r="K45" i="2"/>
  <c r="K46" i="2"/>
  <c r="K47" i="2"/>
  <c r="K48" i="2"/>
  <c r="K49" i="2"/>
  <c r="K51" i="2"/>
  <c r="K52" i="2"/>
  <c r="K53" i="2"/>
  <c r="K54" i="2"/>
  <c r="K55" i="2"/>
  <c r="K56" i="2"/>
  <c r="K57" i="2"/>
  <c r="K58" i="2"/>
  <c r="K59" i="2"/>
  <c r="K60" i="2"/>
  <c r="K61" i="2"/>
  <c r="K63" i="2"/>
  <c r="K64" i="2"/>
  <c r="K65" i="2"/>
  <c r="K66" i="2"/>
  <c r="K67" i="2"/>
  <c r="K68" i="2"/>
  <c r="K69" i="2"/>
  <c r="K70" i="2"/>
  <c r="K71" i="2"/>
  <c r="K72" i="2"/>
  <c r="K73" i="2"/>
  <c r="K75" i="2"/>
  <c r="K76" i="2"/>
  <c r="K77" i="2"/>
  <c r="K78" i="2"/>
  <c r="K79" i="2"/>
  <c r="K80" i="2"/>
  <c r="K81" i="2"/>
  <c r="K82" i="2"/>
  <c r="K83" i="2"/>
  <c r="K84" i="2"/>
  <c r="K85" i="2"/>
  <c r="K87" i="2"/>
  <c r="K88" i="2"/>
  <c r="K89" i="2"/>
  <c r="K90" i="2"/>
  <c r="K91" i="2"/>
  <c r="K92" i="2"/>
  <c r="K93" i="2"/>
  <c r="K94" i="2"/>
  <c r="K95" i="2"/>
  <c r="K96" i="2"/>
  <c r="K97" i="2"/>
  <c r="K99" i="2"/>
  <c r="K100" i="2"/>
  <c r="K101" i="2"/>
  <c r="K102" i="2"/>
  <c r="K103" i="2"/>
  <c r="K104" i="2"/>
  <c r="K105" i="2"/>
  <c r="K106" i="2"/>
  <c r="K107" i="2"/>
  <c r="K108" i="2"/>
  <c r="K109" i="2"/>
  <c r="K111" i="2"/>
  <c r="K112" i="2"/>
  <c r="K113" i="2"/>
  <c r="K114" i="2"/>
  <c r="K115" i="2"/>
  <c r="K116" i="2"/>
  <c r="K117" i="2"/>
  <c r="K118" i="2"/>
  <c r="K119" i="2"/>
  <c r="K120" i="2"/>
  <c r="K121" i="2"/>
  <c r="K123" i="2"/>
  <c r="K124" i="2"/>
  <c r="K125" i="2"/>
  <c r="K126" i="2"/>
  <c r="K127" i="2"/>
  <c r="K128" i="2"/>
  <c r="K129" i="2"/>
  <c r="K130" i="2"/>
  <c r="K131" i="2"/>
  <c r="K132" i="2"/>
  <c r="K133" i="2"/>
  <c r="K135" i="2"/>
  <c r="K136" i="2"/>
  <c r="K137" i="2"/>
  <c r="K138" i="2"/>
  <c r="K139" i="2"/>
  <c r="K140" i="2"/>
  <c r="K141" i="2"/>
  <c r="K142" i="2"/>
  <c r="K143" i="2"/>
  <c r="K144" i="2"/>
  <c r="K145" i="2"/>
  <c r="K147" i="2"/>
  <c r="K148" i="2"/>
  <c r="K149" i="2"/>
  <c r="K150" i="2"/>
  <c r="K151" i="2"/>
  <c r="K152" i="2"/>
  <c r="K153" i="2"/>
  <c r="K154" i="2"/>
  <c r="K155" i="2"/>
  <c r="K156" i="2"/>
  <c r="K157" i="2"/>
  <c r="K159" i="2"/>
  <c r="K160" i="2"/>
  <c r="K161" i="2"/>
  <c r="K162" i="2"/>
  <c r="K163" i="2"/>
  <c r="K164" i="2"/>
  <c r="K165" i="2"/>
  <c r="K166" i="2"/>
  <c r="K167" i="2"/>
  <c r="K168" i="2"/>
  <c r="K169" i="2"/>
  <c r="K171" i="2"/>
  <c r="K172" i="2"/>
  <c r="K173" i="2"/>
  <c r="K174" i="2"/>
  <c r="K175" i="2"/>
  <c r="K176" i="2"/>
  <c r="K177" i="2"/>
  <c r="K178" i="2"/>
  <c r="K179" i="2"/>
  <c r="K180" i="2"/>
  <c r="K181" i="2"/>
  <c r="K3" i="2"/>
  <c r="J4" i="2"/>
  <c r="J5" i="2"/>
  <c r="J6" i="2"/>
  <c r="J7" i="2"/>
  <c r="J8" i="2"/>
  <c r="J9" i="2"/>
  <c r="J10" i="2"/>
  <c r="J11" i="2"/>
  <c r="J12" i="2"/>
  <c r="J13" i="2"/>
  <c r="J15" i="2"/>
  <c r="J16" i="2"/>
  <c r="J17" i="2"/>
  <c r="J18" i="2"/>
  <c r="J19" i="2"/>
  <c r="J20" i="2"/>
  <c r="J21" i="2"/>
  <c r="J22" i="2"/>
  <c r="J23" i="2"/>
  <c r="J24" i="2"/>
  <c r="J25" i="2"/>
  <c r="J27" i="2"/>
  <c r="J28" i="2"/>
  <c r="J29" i="2"/>
  <c r="J30" i="2"/>
  <c r="J31" i="2"/>
  <c r="J32" i="2"/>
  <c r="J33" i="2"/>
  <c r="J34" i="2"/>
  <c r="J35" i="2"/>
  <c r="J36" i="2"/>
  <c r="J37" i="2"/>
  <c r="J39" i="2"/>
  <c r="J40" i="2"/>
  <c r="J41" i="2"/>
  <c r="J42" i="2"/>
  <c r="J43" i="2"/>
  <c r="J44" i="2"/>
  <c r="J45" i="2"/>
  <c r="J46" i="2"/>
  <c r="J47" i="2"/>
  <c r="J48" i="2"/>
  <c r="J49" i="2"/>
  <c r="J51" i="2"/>
  <c r="J52" i="2"/>
  <c r="J53" i="2"/>
  <c r="J54" i="2"/>
  <c r="J55" i="2"/>
  <c r="J56" i="2"/>
  <c r="J57" i="2"/>
  <c r="J58" i="2"/>
  <c r="J59" i="2"/>
  <c r="J60" i="2"/>
  <c r="J61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J77" i="2"/>
  <c r="J78" i="2"/>
  <c r="J79" i="2"/>
  <c r="J80" i="2"/>
  <c r="J81" i="2"/>
  <c r="J82" i="2"/>
  <c r="J83" i="2"/>
  <c r="J84" i="2"/>
  <c r="J85" i="2"/>
  <c r="J87" i="2"/>
  <c r="J88" i="2"/>
  <c r="J89" i="2"/>
  <c r="J90" i="2"/>
  <c r="J91" i="2"/>
  <c r="J92" i="2"/>
  <c r="J93" i="2"/>
  <c r="J94" i="2"/>
  <c r="J95" i="2"/>
  <c r="J96" i="2"/>
  <c r="J97" i="2"/>
  <c r="J99" i="2"/>
  <c r="J100" i="2"/>
  <c r="J101" i="2"/>
  <c r="J102" i="2"/>
  <c r="J103" i="2"/>
  <c r="J104" i="2"/>
  <c r="J105" i="2"/>
  <c r="J106" i="2"/>
  <c r="J107" i="2"/>
  <c r="J108" i="2"/>
  <c r="J109" i="2"/>
  <c r="J111" i="2"/>
  <c r="J112" i="2"/>
  <c r="J113" i="2"/>
  <c r="J114" i="2"/>
  <c r="J115" i="2"/>
  <c r="J116" i="2"/>
  <c r="J117" i="2"/>
  <c r="J118" i="2"/>
  <c r="J119" i="2"/>
  <c r="J120" i="2"/>
  <c r="J121" i="2"/>
  <c r="J123" i="2"/>
  <c r="J124" i="2"/>
  <c r="J125" i="2"/>
  <c r="J126" i="2"/>
  <c r="J127" i="2"/>
  <c r="J128" i="2"/>
  <c r="J129" i="2"/>
  <c r="J130" i="2"/>
  <c r="J131" i="2"/>
  <c r="J132" i="2"/>
  <c r="J133" i="2"/>
  <c r="J135" i="2"/>
  <c r="J136" i="2"/>
  <c r="J137" i="2"/>
  <c r="J138" i="2"/>
  <c r="J139" i="2"/>
  <c r="J140" i="2"/>
  <c r="J141" i="2"/>
  <c r="J142" i="2"/>
  <c r="J143" i="2"/>
  <c r="J144" i="2"/>
  <c r="J145" i="2"/>
  <c r="J147" i="2"/>
  <c r="J148" i="2"/>
  <c r="J149" i="2"/>
  <c r="J150" i="2"/>
  <c r="J151" i="2"/>
  <c r="J152" i="2"/>
  <c r="J153" i="2"/>
  <c r="J154" i="2"/>
  <c r="J155" i="2"/>
  <c r="J156" i="2"/>
  <c r="J157" i="2"/>
  <c r="J159" i="2"/>
  <c r="J160" i="2"/>
  <c r="J161" i="2"/>
  <c r="J162" i="2"/>
  <c r="J163" i="2"/>
  <c r="J164" i="2"/>
  <c r="J165" i="2"/>
  <c r="J166" i="2"/>
  <c r="J167" i="2"/>
  <c r="J168" i="2"/>
  <c r="J169" i="2"/>
  <c r="J171" i="2"/>
  <c r="J172" i="2"/>
  <c r="J173" i="2"/>
  <c r="J174" i="2"/>
  <c r="J175" i="2"/>
  <c r="J176" i="2"/>
  <c r="J177" i="2"/>
  <c r="J178" i="2"/>
  <c r="J179" i="2"/>
  <c r="J180" i="2"/>
  <c r="J181" i="2"/>
  <c r="J3" i="2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188" i="3"/>
  <c r="J4" i="3"/>
  <c r="J5" i="3"/>
  <c r="J6" i="3"/>
  <c r="J7" i="3"/>
  <c r="J8" i="3"/>
  <c r="J9" i="3"/>
  <c r="J10" i="3"/>
  <c r="J11" i="3"/>
  <c r="J12" i="3"/>
  <c r="J13" i="3"/>
  <c r="J15" i="3"/>
  <c r="J16" i="3"/>
  <c r="J17" i="3"/>
  <c r="J18" i="3"/>
  <c r="J19" i="3"/>
  <c r="J20" i="3"/>
  <c r="J21" i="3"/>
  <c r="J22" i="3"/>
  <c r="J23" i="3"/>
  <c r="J24" i="3"/>
  <c r="J25" i="3"/>
  <c r="J27" i="3"/>
  <c r="J28" i="3"/>
  <c r="J29" i="3"/>
  <c r="J30" i="3"/>
  <c r="J31" i="3"/>
  <c r="J32" i="3"/>
  <c r="J33" i="3"/>
  <c r="J34" i="3"/>
  <c r="J35" i="3"/>
  <c r="J36" i="3"/>
  <c r="J37" i="3"/>
  <c r="J39" i="3"/>
  <c r="J40" i="3"/>
  <c r="J41" i="3"/>
  <c r="J42" i="3"/>
  <c r="J43" i="3"/>
  <c r="J44" i="3"/>
  <c r="J45" i="3"/>
  <c r="J46" i="3"/>
  <c r="J47" i="3"/>
  <c r="J48" i="3"/>
  <c r="J49" i="3"/>
  <c r="J51" i="3"/>
  <c r="J52" i="3"/>
  <c r="J53" i="3"/>
  <c r="J54" i="3"/>
  <c r="J55" i="3"/>
  <c r="J56" i="3"/>
  <c r="J57" i="3"/>
  <c r="J58" i="3"/>
  <c r="J59" i="3"/>
  <c r="J60" i="3"/>
  <c r="J61" i="3"/>
  <c r="J63" i="3"/>
  <c r="J64" i="3"/>
  <c r="J65" i="3"/>
  <c r="J66" i="3"/>
  <c r="J67" i="3"/>
  <c r="J68" i="3"/>
  <c r="J69" i="3"/>
  <c r="J70" i="3"/>
  <c r="J71" i="3"/>
  <c r="J72" i="3"/>
  <c r="J73" i="3"/>
  <c r="J75" i="3"/>
  <c r="J76" i="3"/>
  <c r="J77" i="3"/>
  <c r="J78" i="3"/>
  <c r="J79" i="3"/>
  <c r="J80" i="3"/>
  <c r="J81" i="3"/>
  <c r="J82" i="3"/>
  <c r="J83" i="3"/>
  <c r="J84" i="3"/>
  <c r="J85" i="3"/>
  <c r="J87" i="3"/>
  <c r="J88" i="3"/>
  <c r="J89" i="3"/>
  <c r="J90" i="3"/>
  <c r="J91" i="3"/>
  <c r="J92" i="3"/>
  <c r="J93" i="3"/>
  <c r="J94" i="3"/>
  <c r="J95" i="3"/>
  <c r="J96" i="3"/>
  <c r="J97" i="3"/>
  <c r="J99" i="3"/>
  <c r="J100" i="3"/>
  <c r="J101" i="3"/>
  <c r="J102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7" i="3"/>
  <c r="J118" i="3"/>
  <c r="J119" i="3"/>
  <c r="J120" i="3"/>
  <c r="J121" i="3"/>
  <c r="J123" i="3"/>
  <c r="J124" i="3"/>
  <c r="J125" i="3"/>
  <c r="J126" i="3"/>
  <c r="J127" i="3"/>
  <c r="J128" i="3"/>
  <c r="J129" i="3"/>
  <c r="J130" i="3"/>
  <c r="J131" i="3"/>
  <c r="J132" i="3"/>
  <c r="J133" i="3"/>
  <c r="J135" i="3"/>
  <c r="J136" i="3"/>
  <c r="J137" i="3"/>
  <c r="J138" i="3"/>
  <c r="J139" i="3"/>
  <c r="J140" i="3"/>
  <c r="J141" i="3"/>
  <c r="J142" i="3"/>
  <c r="J143" i="3"/>
  <c r="J144" i="3"/>
  <c r="J145" i="3"/>
  <c r="J147" i="3"/>
  <c r="J148" i="3"/>
  <c r="J149" i="3"/>
  <c r="J150" i="3"/>
  <c r="J151" i="3"/>
  <c r="J152" i="3"/>
  <c r="J153" i="3"/>
  <c r="J154" i="3"/>
  <c r="J155" i="3"/>
  <c r="J156" i="3"/>
  <c r="J157" i="3"/>
  <c r="J159" i="3"/>
  <c r="J160" i="3"/>
  <c r="J161" i="3"/>
  <c r="J162" i="3"/>
  <c r="J163" i="3"/>
  <c r="J164" i="3"/>
  <c r="J165" i="3"/>
  <c r="J166" i="3"/>
  <c r="J167" i="3"/>
  <c r="J168" i="3"/>
  <c r="J169" i="3"/>
  <c r="J171" i="3"/>
  <c r="J172" i="3"/>
  <c r="J173" i="3"/>
  <c r="J174" i="3"/>
  <c r="J175" i="3"/>
  <c r="J176" i="3"/>
  <c r="J177" i="3"/>
  <c r="J178" i="3"/>
  <c r="J179" i="3"/>
  <c r="J180" i="3"/>
  <c r="J181" i="3"/>
  <c r="J3" i="3"/>
  <c r="K4" i="3"/>
  <c r="K5" i="3"/>
  <c r="K6" i="3"/>
  <c r="K7" i="3"/>
  <c r="K8" i="3"/>
  <c r="K9" i="3"/>
  <c r="K10" i="3"/>
  <c r="K11" i="3"/>
  <c r="K12" i="3"/>
  <c r="K13" i="3"/>
  <c r="K15" i="3"/>
  <c r="K16" i="3"/>
  <c r="K17" i="3"/>
  <c r="K18" i="3"/>
  <c r="K19" i="3"/>
  <c r="K20" i="3"/>
  <c r="K21" i="3"/>
  <c r="K22" i="3"/>
  <c r="K23" i="3"/>
  <c r="K24" i="3"/>
  <c r="K25" i="3"/>
  <c r="K27" i="3"/>
  <c r="K28" i="3"/>
  <c r="K29" i="3"/>
  <c r="K30" i="3"/>
  <c r="K31" i="3"/>
  <c r="K32" i="3"/>
  <c r="K33" i="3"/>
  <c r="K34" i="3"/>
  <c r="K35" i="3"/>
  <c r="K36" i="3"/>
  <c r="K37" i="3"/>
  <c r="K39" i="3"/>
  <c r="K40" i="3"/>
  <c r="K41" i="3"/>
  <c r="K42" i="3"/>
  <c r="K43" i="3"/>
  <c r="K44" i="3"/>
  <c r="K45" i="3"/>
  <c r="K46" i="3"/>
  <c r="K47" i="3"/>
  <c r="K48" i="3"/>
  <c r="K49" i="3"/>
  <c r="K51" i="3"/>
  <c r="K52" i="3"/>
  <c r="K53" i="3"/>
  <c r="K54" i="3"/>
  <c r="K55" i="3"/>
  <c r="K56" i="3"/>
  <c r="K57" i="3"/>
  <c r="K58" i="3"/>
  <c r="K59" i="3"/>
  <c r="K60" i="3"/>
  <c r="K61" i="3"/>
  <c r="K63" i="3"/>
  <c r="K64" i="3"/>
  <c r="K65" i="3"/>
  <c r="K66" i="3"/>
  <c r="K67" i="3"/>
  <c r="K68" i="3"/>
  <c r="K69" i="3"/>
  <c r="K70" i="3"/>
  <c r="K71" i="3"/>
  <c r="K72" i="3"/>
  <c r="K73" i="3"/>
  <c r="K75" i="3"/>
  <c r="K76" i="3"/>
  <c r="K77" i="3"/>
  <c r="K78" i="3"/>
  <c r="K79" i="3"/>
  <c r="K80" i="3"/>
  <c r="K81" i="3"/>
  <c r="K82" i="3"/>
  <c r="K83" i="3"/>
  <c r="K84" i="3"/>
  <c r="K85" i="3"/>
  <c r="K87" i="3"/>
  <c r="K88" i="3"/>
  <c r="K89" i="3"/>
  <c r="K90" i="3"/>
  <c r="K91" i="3"/>
  <c r="K92" i="3"/>
  <c r="K93" i="3"/>
  <c r="K94" i="3"/>
  <c r="K95" i="3"/>
  <c r="K96" i="3"/>
  <c r="K97" i="3"/>
  <c r="K99" i="3"/>
  <c r="K100" i="3"/>
  <c r="K101" i="3"/>
  <c r="K102" i="3"/>
  <c r="K103" i="3"/>
  <c r="K104" i="3"/>
  <c r="K105" i="3"/>
  <c r="K106" i="3"/>
  <c r="K107" i="3"/>
  <c r="K108" i="3"/>
  <c r="K109" i="3"/>
  <c r="K111" i="3"/>
  <c r="K112" i="3"/>
  <c r="K113" i="3"/>
  <c r="K114" i="3"/>
  <c r="K115" i="3"/>
  <c r="K116" i="3"/>
  <c r="K117" i="3"/>
  <c r="K118" i="3"/>
  <c r="K119" i="3"/>
  <c r="K120" i="3"/>
  <c r="K121" i="3"/>
  <c r="K123" i="3"/>
  <c r="K124" i="3"/>
  <c r="K125" i="3"/>
  <c r="K126" i="3"/>
  <c r="K127" i="3"/>
  <c r="K128" i="3"/>
  <c r="K129" i="3"/>
  <c r="K130" i="3"/>
  <c r="K131" i="3"/>
  <c r="K132" i="3"/>
  <c r="K133" i="3"/>
  <c r="K135" i="3"/>
  <c r="K136" i="3"/>
  <c r="K137" i="3"/>
  <c r="K138" i="3"/>
  <c r="K139" i="3"/>
  <c r="K140" i="3"/>
  <c r="K141" i="3"/>
  <c r="K142" i="3"/>
  <c r="K143" i="3"/>
  <c r="K144" i="3"/>
  <c r="K145" i="3"/>
  <c r="K147" i="3"/>
  <c r="K148" i="3"/>
  <c r="K149" i="3"/>
  <c r="K150" i="3"/>
  <c r="K151" i="3"/>
  <c r="K152" i="3"/>
  <c r="K153" i="3"/>
  <c r="K154" i="3"/>
  <c r="K155" i="3"/>
  <c r="K156" i="3"/>
  <c r="K157" i="3"/>
  <c r="K159" i="3"/>
  <c r="K160" i="3"/>
  <c r="K161" i="3"/>
  <c r="K162" i="3"/>
  <c r="K163" i="3"/>
  <c r="K164" i="3"/>
  <c r="K165" i="3"/>
  <c r="K166" i="3"/>
  <c r="K167" i="3"/>
  <c r="K168" i="3"/>
  <c r="K169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3" i="3"/>
  <c r="D184" i="3" l="1"/>
  <c r="D184" i="8"/>
  <c r="G184" i="8" s="1"/>
  <c r="E184" i="8"/>
  <c r="G153" i="13"/>
  <c r="G158" i="13" s="1"/>
  <c r="F153" i="13"/>
  <c r="E208" i="12"/>
  <c r="E184" i="12"/>
  <c r="D184" i="12"/>
  <c r="E209" i="11"/>
  <c r="E184" i="11"/>
  <c r="D184" i="11"/>
  <c r="E207" i="10"/>
  <c r="E184" i="10"/>
  <c r="D184" i="10"/>
  <c r="E209" i="9"/>
  <c r="E184" i="9"/>
  <c r="D184" i="9"/>
  <c r="E209" i="8"/>
  <c r="E209" i="6"/>
  <c r="E184" i="6"/>
  <c r="D184" i="6"/>
  <c r="E209" i="5"/>
  <c r="E184" i="5"/>
  <c r="D184" i="5"/>
  <c r="E209" i="4"/>
  <c r="E184" i="4"/>
  <c r="D184" i="4"/>
  <c r="E209" i="3"/>
  <c r="E184" i="3"/>
  <c r="E209" i="2"/>
  <c r="D184" i="2"/>
  <c r="E184" i="2"/>
  <c r="G184" i="3" l="1"/>
  <c r="E215" i="3" s="1"/>
  <c r="E216" i="3" s="1"/>
  <c r="F158" i="13"/>
  <c r="F159" i="13" s="1"/>
  <c r="E215" i="8"/>
  <c r="E216" i="8" s="1"/>
  <c r="G159" i="13"/>
  <c r="H153" i="13"/>
  <c r="G184" i="12"/>
  <c r="E214" i="12" s="1"/>
  <c r="E215" i="12" s="1"/>
  <c r="G184" i="11"/>
  <c r="E215" i="11" s="1"/>
  <c r="E216" i="11" s="1"/>
  <c r="G184" i="10"/>
  <c r="E213" i="10" s="1"/>
  <c r="E214" i="10" s="1"/>
  <c r="G184" i="9"/>
  <c r="E215" i="9" s="1"/>
  <c r="E216" i="9" s="1"/>
  <c r="G184" i="6"/>
  <c r="E215" i="6" s="1"/>
  <c r="E216" i="6" s="1"/>
  <c r="G184" i="5"/>
  <c r="E215" i="5" s="1"/>
  <c r="E216" i="5" s="1"/>
  <c r="G184" i="4"/>
  <c r="E215" i="4" s="1"/>
  <c r="E216" i="4" s="1"/>
  <c r="G184" i="2"/>
  <c r="E215" i="2" s="1"/>
  <c r="E216" i="2" s="1"/>
  <c r="H158" i="13" l="1"/>
  <c r="H159" i="13"/>
</calcChain>
</file>

<file path=xl/sharedStrings.xml><?xml version="1.0" encoding="utf-8"?>
<sst xmlns="http://schemas.openxmlformats.org/spreadsheetml/2006/main" count="3960" uniqueCount="603">
  <si>
    <t>PUERTA 14*30</t>
  </si>
  <si>
    <t>PUERTA 14*35</t>
  </si>
  <si>
    <t>PUERTA 14*40</t>
  </si>
  <si>
    <t>PUERTA 14*45</t>
  </si>
  <si>
    <t>PUERTA 14*50</t>
  </si>
  <si>
    <t>PUERTA 14*60</t>
  </si>
  <si>
    <t>PUERTA 14*90</t>
  </si>
  <si>
    <t>PUERTA 14*120</t>
  </si>
  <si>
    <t xml:space="preserve"> </t>
  </si>
  <si>
    <t>PUERTA 17,5*30</t>
  </si>
  <si>
    <t>PUERTA 17,5*35</t>
  </si>
  <si>
    <t>PUERTA 17,5*40</t>
  </si>
  <si>
    <t>PUERTA 17,5*45</t>
  </si>
  <si>
    <t>PUERTA 17,5*50</t>
  </si>
  <si>
    <t>PUERTA 17,5*60</t>
  </si>
  <si>
    <t>PUERTA 17,5*90</t>
  </si>
  <si>
    <t>PUERTA 28*30</t>
  </si>
  <si>
    <t>PUERTA 28*35</t>
  </si>
  <si>
    <t>PUERTA 28*40</t>
  </si>
  <si>
    <t>PUERTA 28*45</t>
  </si>
  <si>
    <t>PUERTA 28*50</t>
  </si>
  <si>
    <t>PUERTA 28*60</t>
  </si>
  <si>
    <t>PUERTA 28*90</t>
  </si>
  <si>
    <t>PUERTA 28*120</t>
  </si>
  <si>
    <t>PUERTA 30*30</t>
  </si>
  <si>
    <t>PUERTA 30*35</t>
  </si>
  <si>
    <t>PUERTA 30*40</t>
  </si>
  <si>
    <t>PUERTA 30*45</t>
  </si>
  <si>
    <t>PUERTA 30*50</t>
  </si>
  <si>
    <t>PUERTA 30*60</t>
  </si>
  <si>
    <t>PUERTA 30*90</t>
  </si>
  <si>
    <t>PUERTA 35*30</t>
  </si>
  <si>
    <t>PUERTA 35*35</t>
  </si>
  <si>
    <t>PUERTA 35*40</t>
  </si>
  <si>
    <t>PUERTA 35*45</t>
  </si>
  <si>
    <t>PUERTA 35*50</t>
  </si>
  <si>
    <t>PUERTA 35*60</t>
  </si>
  <si>
    <t>PUERTA 35*90</t>
  </si>
  <si>
    <t>PUERTA 40*30</t>
  </si>
  <si>
    <t>PUERTA 40*35</t>
  </si>
  <si>
    <t>PUERTA 40*40</t>
  </si>
  <si>
    <t>PUERTA 40*45</t>
  </si>
  <si>
    <t>PUERTA 40*50</t>
  </si>
  <si>
    <t>PUERTA 40*60</t>
  </si>
  <si>
    <t>PUERTA 40*90</t>
  </si>
  <si>
    <t>PUERTA 42-45*30</t>
  </si>
  <si>
    <t>PUERTA 42-45*35</t>
  </si>
  <si>
    <t>PUERTA 42-45*40</t>
  </si>
  <si>
    <t>PUERTA 42-45*45</t>
  </si>
  <si>
    <t>PUERTA 42-45*50</t>
  </si>
  <si>
    <t>PUERTA 42-45*60</t>
  </si>
  <si>
    <t>PUERTA 50*30</t>
  </si>
  <si>
    <t>PUERTA 50*35</t>
  </si>
  <si>
    <t>PUERTA 50*40</t>
  </si>
  <si>
    <t>PUERTA 50*45</t>
  </si>
  <si>
    <t>PUERTA 50*50</t>
  </si>
  <si>
    <t>PUERTA 50*60</t>
  </si>
  <si>
    <t>PUERTA 56*30</t>
  </si>
  <si>
    <t>PUERTA 56*35</t>
  </si>
  <si>
    <t>PUERTA 56*40</t>
  </si>
  <si>
    <t>PUERTA 56*45</t>
  </si>
  <si>
    <t>PUERTA 56*50</t>
  </si>
  <si>
    <t>PUERTA 56*60</t>
  </si>
  <si>
    <t>PUERTA 60*30</t>
  </si>
  <si>
    <t>PUERTA 60*35</t>
  </si>
  <si>
    <t>PUERTA 60*40</t>
  </si>
  <si>
    <t>PUERTA 60*45</t>
  </si>
  <si>
    <t>PUERTA 60*50</t>
  </si>
  <si>
    <t>PUERTA 60*60</t>
  </si>
  <si>
    <t>PUERTA 70*30</t>
  </si>
  <si>
    <t>PUERTA 70*35</t>
  </si>
  <si>
    <t>PUERTA 70*40</t>
  </si>
  <si>
    <t>PUERTA 70*45</t>
  </si>
  <si>
    <t>PUERTA 70*50</t>
  </si>
  <si>
    <t>PUERTA 70*60</t>
  </si>
  <si>
    <t>PUERTA 80*30</t>
  </si>
  <si>
    <t>PUERTA 80*35</t>
  </si>
  <si>
    <t>PUERTA 80*40</t>
  </si>
  <si>
    <t>PUERTA 80*45</t>
  </si>
  <si>
    <t>PUERTA 80*50</t>
  </si>
  <si>
    <t>PUERTA 80*60</t>
  </si>
  <si>
    <t>PUERTA 90*30</t>
  </si>
  <si>
    <t>PUERTA 90*35</t>
  </si>
  <si>
    <t>PUERTA 90*40</t>
  </si>
  <si>
    <t>PUERTA 90*45</t>
  </si>
  <si>
    <t>PUERTA 90*50</t>
  </si>
  <si>
    <t>PUERTA 90*60</t>
  </si>
  <si>
    <t>PUERTA 130*30</t>
  </si>
  <si>
    <t>PUERTA 130*35</t>
  </si>
  <si>
    <t>PUERTA 130*40</t>
  </si>
  <si>
    <t>PUERTA 130*45</t>
  </si>
  <si>
    <t>PUERTA 130*50</t>
  </si>
  <si>
    <t>PUERTA 130*60</t>
  </si>
  <si>
    <t>PUERTA 150*30</t>
  </si>
  <si>
    <t>PUERTA 150*35</t>
  </si>
  <si>
    <t>PUERTA 150*40</t>
  </si>
  <si>
    <t>PUERTA 150*45</t>
  </si>
  <si>
    <t>PUERTA 150*50</t>
  </si>
  <si>
    <t>PUERTA 150*60</t>
  </si>
  <si>
    <t>PUERTA</t>
  </si>
  <si>
    <t>VITRINA</t>
  </si>
  <si>
    <t>MARCAR DESCUENTO COMERCIAL %</t>
  </si>
  <si>
    <t>TOTAL PUERTAS DE LA COCINA</t>
  </si>
  <si>
    <t>PUERTA 14*70</t>
  </si>
  <si>
    <t>PUERTA 14*80</t>
  </si>
  <si>
    <t>PUERTA 14*100</t>
  </si>
  <si>
    <t>PUERTA 17,5*70</t>
  </si>
  <si>
    <t>PUERTA 17,5*80</t>
  </si>
  <si>
    <t>PUERTA 17,5*100</t>
  </si>
  <si>
    <t>PUERTA 17,5*120</t>
  </si>
  <si>
    <t>PUERTA 28*70</t>
  </si>
  <si>
    <t>PUERTA 28*80</t>
  </si>
  <si>
    <t>PUERTA 28*100</t>
  </si>
  <si>
    <t>PUERTA 30*70</t>
  </si>
  <si>
    <t>PUERTA 30*80</t>
  </si>
  <si>
    <t>PUERTA 30*100</t>
  </si>
  <si>
    <t>PUERTA 30*120</t>
  </si>
  <si>
    <t>PUERTA 35*70</t>
  </si>
  <si>
    <t>PUERTA 35*80</t>
  </si>
  <si>
    <t>PUERTA 35*100</t>
  </si>
  <si>
    <t>PUERTA 35*120</t>
  </si>
  <si>
    <t>PUERTA 40*70</t>
  </si>
  <si>
    <t>PUERTA 40*80</t>
  </si>
  <si>
    <t>PUERTA 40*100</t>
  </si>
  <si>
    <t>PUERTA 40*120</t>
  </si>
  <si>
    <t>PUERTA 42-45*70</t>
  </si>
  <si>
    <t>PUERTA 42-45*80</t>
  </si>
  <si>
    <t>PUERTA 42-45*90</t>
  </si>
  <si>
    <t>PUERTA 60*70</t>
  </si>
  <si>
    <t>PUERTA 60*80</t>
  </si>
  <si>
    <t>PUERTA 60*90</t>
  </si>
  <si>
    <t>PUERTA 60*100</t>
  </si>
  <si>
    <t>PUERTA 60*120</t>
  </si>
  <si>
    <t>PUERTA 70*70</t>
  </si>
  <si>
    <t>PUERTA 70*80</t>
  </si>
  <si>
    <t>PUERTA 70*90</t>
  </si>
  <si>
    <t>PUERTA 70*100</t>
  </si>
  <si>
    <t>PUERTA 70*120</t>
  </si>
  <si>
    <t>PUERTA 80*70</t>
  </si>
  <si>
    <t>PUERTA 80*80</t>
  </si>
  <si>
    <t>PUERTA 80*90</t>
  </si>
  <si>
    <t>PUERTA 80*100</t>
  </si>
  <si>
    <t>PUERTA 80*120</t>
  </si>
  <si>
    <t>PUERTA 90*70</t>
  </si>
  <si>
    <t>PUERTA 90*80</t>
  </si>
  <si>
    <t>PUERTA 90*90</t>
  </si>
  <si>
    <t>PUERTA 90*100</t>
  </si>
  <si>
    <t>PUERTA 90*120</t>
  </si>
  <si>
    <t>REVEST. DEC. 4 CANTOS 70*35</t>
  </si>
  <si>
    <t>REVEST. DEC. 4 CANTOS 70*60</t>
  </si>
  <si>
    <t>REVEST. DEC. 4 CANTOS 90*35</t>
  </si>
  <si>
    <t>REVEST. DEC. 4 CANTOS 90*60</t>
  </si>
  <si>
    <t>REGLETA 70*10</t>
  </si>
  <si>
    <t>REGLETA 90*10</t>
  </si>
  <si>
    <t>REGLETA 70*20</t>
  </si>
  <si>
    <t>REGLETA 90*20</t>
  </si>
  <si>
    <t>UNIDADES</t>
  </si>
  <si>
    <t>TOTAL COMPLEMENTOS COCINA</t>
  </si>
  <si>
    <t>VALOR TOTAL PEDIDO SIN IVA</t>
  </si>
  <si>
    <t>VALOR TOTAL PEDIDO CON IVA</t>
  </si>
  <si>
    <t>CON IVA</t>
  </si>
  <si>
    <t>SIN IVA</t>
  </si>
  <si>
    <t>ARAL</t>
  </si>
  <si>
    <t>ARAL COLOR</t>
  </si>
  <si>
    <t>V.ARAL</t>
  </si>
  <si>
    <t>VIT. ARAL COLOR</t>
  </si>
  <si>
    <t>PUERTA 45*30</t>
  </si>
  <si>
    <t>PUERTA 45*35</t>
  </si>
  <si>
    <t>PUERTA 45*40</t>
  </si>
  <si>
    <t>PUERTA 45*45</t>
  </si>
  <si>
    <t>PUERTA 45*50</t>
  </si>
  <si>
    <t>PUERTA 45*60</t>
  </si>
  <si>
    <t>PUERTA 45*70</t>
  </si>
  <si>
    <t>PUERTA 45*80</t>
  </si>
  <si>
    <t>PUERTA 45*90</t>
  </si>
  <si>
    <t>PUERTA 45*100</t>
  </si>
  <si>
    <t>PUERTA 45*120</t>
  </si>
  <si>
    <t>PUERTA 50*70</t>
  </si>
  <si>
    <t>PUERTA 50*80</t>
  </si>
  <si>
    <t>PUERTA 50*90</t>
  </si>
  <si>
    <t>PUERTA 50*100</t>
  </si>
  <si>
    <t>PUERTA 50*120</t>
  </si>
  <si>
    <t>PUERTA 100*30</t>
  </si>
  <si>
    <t>PUERTA 100*35</t>
  </si>
  <si>
    <t>PUERTA 100*40</t>
  </si>
  <si>
    <t>PUERTA 100*45</t>
  </si>
  <si>
    <t>PUERTA 100*50</t>
  </si>
  <si>
    <t>PUERTA 100*60</t>
  </si>
  <si>
    <t>PUERTA 100*70</t>
  </si>
  <si>
    <t>PUERTA 100*80</t>
  </si>
  <si>
    <t>PUERTA 100*90</t>
  </si>
  <si>
    <t>PUERTA 100*100</t>
  </si>
  <si>
    <t>PUERTA 100*120</t>
  </si>
  <si>
    <t>PUERTA 120*30</t>
  </si>
  <si>
    <t>PUERTA 120*35</t>
  </si>
  <si>
    <t>PUERTA 120*40</t>
  </si>
  <si>
    <t>PUERTA 120*45</t>
  </si>
  <si>
    <t>PUERTA 120*50</t>
  </si>
  <si>
    <t>PUERTA 120*60</t>
  </si>
  <si>
    <t>PUERTA 120*70</t>
  </si>
  <si>
    <t>PUERTA 120*80</t>
  </si>
  <si>
    <t>PUERTA 120*90</t>
  </si>
  <si>
    <t>PUERTA 120*100</t>
  </si>
  <si>
    <t>PUERTA 120*120</t>
  </si>
  <si>
    <t>PUERTA 126-130*30</t>
  </si>
  <si>
    <t>PUERTA 126-130*35</t>
  </si>
  <si>
    <t>PUERTA 126-130*40</t>
  </si>
  <si>
    <t>PUERTA 126-130*45</t>
  </si>
  <si>
    <t>PUERTA 126-130*50</t>
  </si>
  <si>
    <t>PUERTA 126-130*60</t>
  </si>
  <si>
    <t>PUERTA 126-130*70</t>
  </si>
  <si>
    <t>PUERTA 126-130*80</t>
  </si>
  <si>
    <t>PUERTA 126-130*90</t>
  </si>
  <si>
    <t>PUERTA 126-130*100</t>
  </si>
  <si>
    <t>PUERTA 126-130*120</t>
  </si>
  <si>
    <t>PUERTA 140-150*30</t>
  </si>
  <si>
    <t>PUERTA 140-150*35</t>
  </si>
  <si>
    <t>PUERTA 140-150*40</t>
  </si>
  <si>
    <t>PUERTA 140-150*45</t>
  </si>
  <si>
    <t>PUERTA 140-150*50</t>
  </si>
  <si>
    <t>PUERTA 140-150*60</t>
  </si>
  <si>
    <t>PUERTA 140-150*70</t>
  </si>
  <si>
    <t>PUERTA 140-150*80</t>
  </si>
  <si>
    <t>PUERTA 140-150*90</t>
  </si>
  <si>
    <t>PUERTA 140-150*100</t>
  </si>
  <si>
    <t>PUERTA 140-150*120</t>
  </si>
  <si>
    <t xml:space="preserve">ARAL </t>
  </si>
  <si>
    <t>NORMAL</t>
  </si>
  <si>
    <t>TOTAL PEDIDO PUERTAS</t>
  </si>
  <si>
    <t>TARIFA FENIX</t>
  </si>
  <si>
    <t>PERFIL PVC VITRINAS M.L</t>
  </si>
  <si>
    <t>REGLETA 225*10</t>
  </si>
  <si>
    <t>REGLETA 225*20</t>
  </si>
  <si>
    <t>COSTADO 4 CANTOS 244*35</t>
  </si>
  <si>
    <t>COSTADO 4 CANTOS 244*60</t>
  </si>
  <si>
    <t>BALDA TERMINAL 60*65</t>
  </si>
  <si>
    <t>BALDA TERMINAL 60*120</t>
  </si>
  <si>
    <t>TIRA DECORATIVA (CORNISA) 300*6</t>
  </si>
  <si>
    <t>ZOCALO (GRUESO 20 mm) 300*15</t>
  </si>
  <si>
    <t>CANTO ABS 22mm ML</t>
  </si>
  <si>
    <t>CANTO ACRILICO 22mm ML</t>
  </si>
  <si>
    <t>TABLERO 305*130 UNIDAD</t>
  </si>
  <si>
    <t>PRECIO</t>
  </si>
  <si>
    <t>TARIFA M.A.E</t>
  </si>
  <si>
    <t>COMPLEMENTOS FENIX</t>
  </si>
  <si>
    <t>COMPLEMENTOS M.A.E</t>
  </si>
  <si>
    <t>TARIFA MAT 19mm</t>
  </si>
  <si>
    <t>TABLERO 280*130 UNIDAD</t>
  </si>
  <si>
    <t>COMPLEMENTOS MAT 19mm</t>
  </si>
  <si>
    <t>TARIFA PET 19mm ANTIHUELLAS</t>
  </si>
  <si>
    <t>COMPLEMENTOS PET 19mm ANTIHUELLAS</t>
  </si>
  <si>
    <t>LAMIPLUS BRILLOS Y MATES</t>
  </si>
  <si>
    <t>COMPLEMENTOS LAMIPLUS BRILLOS Y MATES</t>
  </si>
  <si>
    <t>AR + ABSOLUTE</t>
  </si>
  <si>
    <t>COMPLEMENTOS AR + ABSOLUTE</t>
  </si>
  <si>
    <t>TABLERO 244*122 UNIDAD</t>
  </si>
  <si>
    <t>TABLERO 285*210 UNIDAD</t>
  </si>
  <si>
    <t>TABLERO 285*244 UNIDAD</t>
  </si>
  <si>
    <t>ECOLUX</t>
  </si>
  <si>
    <t>COMPLEMENTOS ECOLUX</t>
  </si>
  <si>
    <t>ECO-ELEGANCE</t>
  </si>
  <si>
    <t>COMPLEMENTOS ECO-ELEGANCE</t>
  </si>
  <si>
    <t>TABLERO 285*207 UNIDAD</t>
  </si>
  <si>
    <t>TABLERO LUXE 275*122 UNIDAD</t>
  </si>
  <si>
    <t>TABLERO METATEC 280*130 UNIDAD</t>
  </si>
  <si>
    <t>COMPLEMENTOS LUXE METATEC</t>
  </si>
  <si>
    <t>LUXE METATEC</t>
  </si>
  <si>
    <t>LUXURY</t>
  </si>
  <si>
    <t>COMPLEMENTOS LUXURY</t>
  </si>
  <si>
    <t>TABLERO 285*122 UNIDAD</t>
  </si>
  <si>
    <t>JOTA PET</t>
  </si>
  <si>
    <t>LISO</t>
  </si>
  <si>
    <t>PUERTA 117-126*30</t>
  </si>
  <si>
    <t>PUERTA 117-126*35</t>
  </si>
  <si>
    <t>PUERTA 117-126*40</t>
  </si>
  <si>
    <t>PUERTA 117-126*45</t>
  </si>
  <si>
    <t>PUERTA 117-126*50</t>
  </si>
  <si>
    <t>PUERTA 117-126*60</t>
  </si>
  <si>
    <t>PUERTA 180*30</t>
  </si>
  <si>
    <t>PUERTA 180*35</t>
  </si>
  <si>
    <t>PUERTA 180*40</t>
  </si>
  <si>
    <t>PUERTA 180*45</t>
  </si>
  <si>
    <t>PUERTA 180*50</t>
  </si>
  <si>
    <t>PUERTA 180*60</t>
  </si>
  <si>
    <t>TARIFA JOTA PET Y LISO</t>
  </si>
  <si>
    <t>TOTAL</t>
  </si>
  <si>
    <t>COSTADO 244*35</t>
  </si>
  <si>
    <t>COSTADO 244*60</t>
  </si>
  <si>
    <t>DESCUENTO GAMAS MATERIALES</t>
  </si>
  <si>
    <t>HPL</t>
  </si>
  <si>
    <t>FENIX NTM</t>
  </si>
  <si>
    <t>M.A.E.</t>
  </si>
  <si>
    <t>MAT19</t>
  </si>
  <si>
    <t>PET</t>
  </si>
  <si>
    <t>PET 19</t>
  </si>
  <si>
    <t>LAMIPLUS</t>
  </si>
  <si>
    <t>LAMIPLUS ECO</t>
  </si>
  <si>
    <t>AR+ FORMICA</t>
  </si>
  <si>
    <t>MELAMINA</t>
  </si>
  <si>
    <t>MELAMINA REGISTRO</t>
  </si>
  <si>
    <t>MELAMINA BRILLO LUXE</t>
  </si>
  <si>
    <t>LUXE</t>
  </si>
  <si>
    <t>MELAMINA BRILLO LUXURY</t>
  </si>
  <si>
    <t>LUXURY -ALBINO</t>
  </si>
  <si>
    <t>PET LISO</t>
  </si>
  <si>
    <t xml:space="preserve"> *TODAS LAS PIEZAS ESPECIALES QUE NO APAREZCAN EN LA TABLA, SE COTIZAN CON EL VALOR DE LA MEDIDA</t>
  </si>
  <si>
    <t xml:space="preserve">* ESTE PRESPUESTADOR ES UNA HERRAMIENTA RAPIDA PARA CALCULAR PRECIOS, PUEDE HABER ALGUNA </t>
  </si>
  <si>
    <t xml:space="preserve">LIGERA VARIACION CON NUESTRA TARIFA OFICIAL LA CUAL ES LA VALIDA. </t>
  </si>
  <si>
    <r>
      <t xml:space="preserve">* PUEDE ACCEDER A NUESTRA TARIFA DIGITAL </t>
    </r>
    <r>
      <rPr>
        <b/>
        <sz val="11"/>
        <color theme="4"/>
        <rFont val="Calibri"/>
        <family val="2"/>
        <scheme val="minor"/>
      </rPr>
      <t>WWW.RETEC2000.COM</t>
    </r>
    <r>
      <rPr>
        <b/>
        <sz val="11"/>
        <color theme="1"/>
        <rFont val="Calibri"/>
        <family val="2"/>
        <scheme val="minor"/>
      </rPr>
      <t xml:space="preserve"> DENTRO DE LA PESTAÑA CATALOGOS. </t>
    </r>
  </si>
  <si>
    <t>* LOS DESCUENTOS NO SE APLICAN EN EL PRECIO HASTA NO HABER RELLENADO LA CASILLA CORRESPONDIENTE:</t>
  </si>
  <si>
    <t xml:space="preserve"> INMEDIATA SUPERIOR, Y DE NO EXISTIR EN LA TARIFA, SE APLICARIA UNA REGLA DE 3.</t>
  </si>
  <si>
    <t>”MARCAR DESCUENTO COMERCIAL”. LA TABLA DESCUENTO GAMAS MATERIALES ES PARA SU RECORDATORIO</t>
  </si>
  <si>
    <t>RELLENE SUS DESCUENTOS*</t>
  </si>
  <si>
    <r>
      <t xml:space="preserve">TIRADORES  </t>
    </r>
    <r>
      <rPr>
        <b/>
        <sz val="8"/>
        <color theme="1"/>
        <rFont val="Abadi"/>
        <family val="2"/>
      </rPr>
      <t>ESTÁNDAR PLATA MATE</t>
    </r>
  </si>
  <si>
    <t>*10% INCREMENTO EN ACABADOS:</t>
  </si>
  <si>
    <r>
      <t xml:space="preserve">NEGRO MATE 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 xml:space="preserve"> ANTRACITA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 xml:space="preserve"> INOX 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>CEPILLADO</t>
    </r>
  </si>
  <si>
    <t>MISMO COLOR QUE EL TABLERO</t>
  </si>
  <si>
    <r>
      <rPr>
        <b/>
        <sz val="8"/>
        <color theme="1"/>
        <rFont val="Abadi"/>
        <family val="2"/>
      </rPr>
      <t>VITRINAS</t>
    </r>
    <r>
      <rPr>
        <sz val="8"/>
        <color theme="1"/>
        <rFont val="Abadi"/>
        <family val="2"/>
      </rPr>
      <t xml:space="preserve"> : NORMAL INCREMENTO </t>
    </r>
    <r>
      <rPr>
        <b/>
        <sz val="8"/>
        <color theme="1"/>
        <rFont val="Abadi"/>
        <family val="2"/>
      </rPr>
      <t>15%</t>
    </r>
    <r>
      <rPr>
        <sz val="8"/>
        <color theme="1"/>
        <rFont val="Abadi"/>
        <family val="2"/>
      </rPr>
      <t xml:space="preserve"> A PUERTA,</t>
    </r>
  </si>
  <si>
    <r>
      <t>BLANCO MATE</t>
    </r>
    <r>
      <rPr>
        <b/>
        <sz val="8"/>
        <color theme="1"/>
        <rFont val="Abadi"/>
        <family val="2"/>
      </rPr>
      <t>/</t>
    </r>
    <r>
      <rPr>
        <sz val="8"/>
        <color theme="1"/>
        <rFont val="Abadi"/>
        <family val="2"/>
      </rPr>
      <t xml:space="preserve"> BLANCO BRILLO</t>
    </r>
    <r>
      <rPr>
        <b/>
        <sz val="8"/>
        <color theme="1"/>
        <rFont val="Abadi"/>
        <family val="2"/>
      </rPr>
      <t xml:space="preserve">/ </t>
    </r>
    <r>
      <rPr>
        <sz val="8"/>
        <color theme="1"/>
        <rFont val="Abadi"/>
        <family val="2"/>
      </rPr>
      <t>ORO / ARAL RAYADO INOX Y NEGRO</t>
    </r>
  </si>
  <si>
    <t>Laminado ARPA Mate , Antihuellas,Autoreparable.</t>
  </si>
  <si>
    <t>MALÉ</t>
  </si>
  <si>
    <t>ALASKA</t>
  </si>
  <si>
    <t>KOSS</t>
  </si>
  <si>
    <t>OTAWA</t>
  </si>
  <si>
    <t>LONDRA</t>
  </si>
  <si>
    <t>LUXOR</t>
  </si>
  <si>
    <t>NERO</t>
  </si>
  <si>
    <t>G. BROMO</t>
  </si>
  <si>
    <t>G.EFESO</t>
  </si>
  <si>
    <t>ARIZONA</t>
  </si>
  <si>
    <t>ORINOCO</t>
  </si>
  <si>
    <t>COMODORO</t>
  </si>
  <si>
    <t>JAIPUR</t>
  </si>
  <si>
    <t>G. ANTRIM</t>
  </si>
  <si>
    <t>BLUE FEST</t>
  </si>
  <si>
    <t>Laminado Fundermax Mate Antihuellas, Autoreparable.</t>
  </si>
  <si>
    <t>M.A.E 0606</t>
  </si>
  <si>
    <t>M.A.E. 0085</t>
  </si>
  <si>
    <t>M.A.E 0733</t>
  </si>
  <si>
    <t>M.A.E 0693</t>
  </si>
  <si>
    <t>M.A.E 2289</t>
  </si>
  <si>
    <t>M.A.E 0746</t>
  </si>
  <si>
    <t>M.A.E. 0753</t>
  </si>
  <si>
    <t>M.A.E 0075</t>
  </si>
  <si>
    <t>M.A.E 0755</t>
  </si>
  <si>
    <t>M.A.E 0077</t>
  </si>
  <si>
    <t>M.A.E 0018</t>
  </si>
  <si>
    <t>M.A.E. 2206</t>
  </si>
  <si>
    <t>M.A.E. 0080</t>
  </si>
  <si>
    <t>Laminado  Mate Antihuellas</t>
  </si>
  <si>
    <t>MAT 801</t>
  </si>
  <si>
    <t>MAT 802</t>
  </si>
  <si>
    <t>MAT 803</t>
  </si>
  <si>
    <t>MAT 804</t>
  </si>
  <si>
    <t>MAT 805</t>
  </si>
  <si>
    <t>MAT 806</t>
  </si>
  <si>
    <t>MAT 807</t>
  </si>
  <si>
    <t>MAT 808</t>
  </si>
  <si>
    <t>JOTA EXPRESS</t>
  </si>
  <si>
    <t>TARIFA JOTA PET EXPRESS Y LISO</t>
  </si>
  <si>
    <t>LUXE: MELAMINA LACADA ALTO BRILLO</t>
  </si>
  <si>
    <t>METATEC: METACRILATO APLACADO ALTO BRILLO</t>
  </si>
  <si>
    <t>ZENITH</t>
  </si>
  <si>
    <t>25 % MENOS DE DESCUENTO</t>
  </si>
  <si>
    <t>METALDECO</t>
  </si>
  <si>
    <t>PEARL</t>
  </si>
  <si>
    <r>
      <t xml:space="preserve">          * TIRADORES </t>
    </r>
    <r>
      <rPr>
        <b/>
        <sz val="8"/>
        <color theme="1"/>
        <rFont val="Abadi"/>
        <family val="2"/>
      </rPr>
      <t>ARAL</t>
    </r>
    <r>
      <rPr>
        <sz val="8"/>
        <color theme="1"/>
        <rFont val="Abadi"/>
        <family val="2"/>
      </rPr>
      <t xml:space="preserve"> MEDIDA A</t>
    </r>
    <r>
      <rPr>
        <b/>
        <sz val="8"/>
        <color theme="1"/>
        <rFont val="Abadi"/>
        <family val="2"/>
      </rPr>
      <t xml:space="preserve"> -3MM</t>
    </r>
    <r>
      <rPr>
        <sz val="8"/>
        <color theme="1"/>
        <rFont val="Abadi"/>
        <family val="2"/>
      </rPr>
      <t xml:space="preserve">. PARA PUERTA A </t>
    </r>
    <r>
      <rPr>
        <b/>
        <sz val="8"/>
        <color theme="1"/>
        <rFont val="Abadi"/>
        <family val="2"/>
      </rPr>
      <t>-3MM</t>
    </r>
    <r>
      <rPr>
        <sz val="8"/>
        <color theme="1"/>
        <rFont val="Abadi"/>
        <family val="2"/>
      </rPr>
      <t xml:space="preserve">. </t>
    </r>
  </si>
  <si>
    <t xml:space="preserve">          PUERTAS A -2MM LLEVARAN EL TIRADOR A -3MM IGUALMENTE</t>
  </si>
  <si>
    <r>
      <rPr>
        <b/>
        <sz val="8"/>
        <color theme="1"/>
        <rFont val="Abadi"/>
        <family val="2"/>
      </rPr>
      <t xml:space="preserve">20% </t>
    </r>
    <r>
      <rPr>
        <sz val="8"/>
        <color theme="1"/>
        <rFont val="Abadi"/>
        <family val="2"/>
      </rPr>
      <t xml:space="preserve">INCREMENTO </t>
    </r>
    <r>
      <rPr>
        <b/>
        <sz val="8"/>
        <color theme="1"/>
        <rFont val="Abadi"/>
        <family val="2"/>
      </rPr>
      <t xml:space="preserve">TIRADORES COLOR GAMA FENIX </t>
    </r>
  </si>
  <si>
    <r>
      <rPr>
        <b/>
        <sz val="8"/>
        <color theme="1"/>
        <rFont val="Abadi"/>
        <family val="2"/>
      </rPr>
      <t xml:space="preserve">20% </t>
    </r>
    <r>
      <rPr>
        <sz val="8"/>
        <color theme="1"/>
        <rFont val="Abadi"/>
        <family val="2"/>
      </rPr>
      <t xml:space="preserve">INCREMENTO </t>
    </r>
    <r>
      <rPr>
        <b/>
        <sz val="8"/>
        <color theme="1"/>
        <rFont val="Abadi"/>
        <family val="2"/>
      </rPr>
      <t>TIRADORES COLOR GAMA M.A.E.</t>
    </r>
  </si>
  <si>
    <t>COLORES MATES</t>
  </si>
  <si>
    <t>COLORES BRILLOS</t>
  </si>
  <si>
    <t>BLANCO SMA</t>
  </si>
  <si>
    <t>BLANCO SB</t>
  </si>
  <si>
    <t>BEIGE SMA</t>
  </si>
  <si>
    <t>BEIGE SB</t>
  </si>
  <si>
    <t>ARENA SMA</t>
  </si>
  <si>
    <t>ARENA SB</t>
  </si>
  <si>
    <t>GRIS SMA</t>
  </si>
  <si>
    <t>GRIS SB</t>
  </si>
  <si>
    <t>GRAFITO SMA</t>
  </si>
  <si>
    <t>GRAFITO SB</t>
  </si>
  <si>
    <t>VERDE SMA</t>
  </si>
  <si>
    <t>TARIFA DE BLANCO</t>
  </si>
  <si>
    <t>AZUL SMA</t>
  </si>
  <si>
    <t xml:space="preserve">RESTO DE COLORES </t>
  </si>
  <si>
    <t>NEGRO SMA</t>
  </si>
  <si>
    <t>25 % INCREMENTO</t>
  </si>
  <si>
    <t>AGUAMARINA</t>
  </si>
  <si>
    <t>AZUL OXFORD</t>
  </si>
  <si>
    <t>COCO</t>
  </si>
  <si>
    <t>BLANCO ROTO</t>
  </si>
  <si>
    <t>TIERRA</t>
  </si>
  <si>
    <t>GRIS TORMENTA</t>
  </si>
  <si>
    <t>Laminado decorativo abet laminati</t>
  </si>
  <si>
    <t>SUPERWHITE</t>
  </si>
  <si>
    <t>POLAR</t>
  </si>
  <si>
    <t>BEIGE</t>
  </si>
  <si>
    <t>ARENA</t>
  </si>
  <si>
    <t>GRIS CLARO</t>
  </si>
  <si>
    <t>GRAFITTO</t>
  </si>
  <si>
    <t>MOKA</t>
  </si>
  <si>
    <t>ROJO</t>
  </si>
  <si>
    <t>BURDEOS</t>
  </si>
  <si>
    <t>TINTO</t>
  </si>
  <si>
    <t>A.CELESTE</t>
  </si>
  <si>
    <t>NEGRO</t>
  </si>
  <si>
    <t>Laminado decorativo de FORMICA</t>
  </si>
  <si>
    <t>3091 BLANCO</t>
  </si>
  <si>
    <t>TERRA</t>
  </si>
  <si>
    <t>LOUSA</t>
  </si>
  <si>
    <t>ABSOLUTE</t>
  </si>
  <si>
    <t>Laminado decorativo rugoso abet laminati</t>
  </si>
  <si>
    <t xml:space="preserve">RESTO </t>
  </si>
  <si>
    <t xml:space="preserve">COLORES </t>
  </si>
  <si>
    <t xml:space="preserve">GAMA </t>
  </si>
  <si>
    <t>AR+PLUS</t>
  </si>
  <si>
    <t>CONSULTAR</t>
  </si>
  <si>
    <t>DISPONIBILIDAD</t>
  </si>
  <si>
    <t>DISEÑOS MADERAS (A-Z):</t>
  </si>
  <si>
    <t xml:space="preserve">ACACIA CHOCO MESURA </t>
  </si>
  <si>
    <t xml:space="preserve">ALUMINIO CAVA SOFT3 </t>
  </si>
  <si>
    <t>BOHEMIAM BLANCO BOREAL</t>
  </si>
  <si>
    <t>BRONCE SALVORA SOFT3</t>
  </si>
  <si>
    <t>CALEDONIAN OAK SEGA</t>
  </si>
  <si>
    <t xml:space="preserve">CAMBRIAN OAK SEGA </t>
  </si>
  <si>
    <t xml:space="preserve">CANVAS CRUDO ARI </t>
  </si>
  <si>
    <t xml:space="preserve">CANVAS GREIGE ARI </t>
  </si>
  <si>
    <t>CANVAS PARDO ARI</t>
  </si>
  <si>
    <t>CEMENTO 06 TEIDE</t>
  </si>
  <si>
    <t>CEREZO LUNA MESURA</t>
  </si>
  <si>
    <t xml:space="preserve">CEREZO XACOBEO SMT </t>
  </si>
  <si>
    <t xml:space="preserve">CHAMPAN METALIZADO MOON </t>
  </si>
  <si>
    <t xml:space="preserve">CORONA BASALTO TEIDE </t>
  </si>
  <si>
    <t xml:space="preserve">CORONA BRONCE TEIDE </t>
  </si>
  <si>
    <t xml:space="preserve">CRETA GRIS TEIDE </t>
  </si>
  <si>
    <t xml:space="preserve">CRETA MARFIL TEIDE </t>
  </si>
  <si>
    <t xml:space="preserve">ERABLE MUSSET SMT </t>
  </si>
  <si>
    <t xml:space="preserve">ESPIGA PIMIENTA TEXTIL </t>
  </si>
  <si>
    <t xml:space="preserve">ESPIGA SAL TEXTIL </t>
  </si>
  <si>
    <t xml:space="preserve">FRESNO ESTEPA SEGA </t>
  </si>
  <si>
    <t xml:space="preserve">FRESNO GLACIAL ÁTLAS </t>
  </si>
  <si>
    <t>FRESNO TAIGA SEGA</t>
  </si>
  <si>
    <t>FRESNO TEA SEGA</t>
  </si>
  <si>
    <t xml:space="preserve">HAYA BAMA SOFT3 </t>
  </si>
  <si>
    <t xml:space="preserve">HIGGIE PINE P.ARENADO </t>
  </si>
  <si>
    <t xml:space="preserve">HICKORY FRIDA BOREAL </t>
  </si>
  <si>
    <t xml:space="preserve"> JAPANDI NATURAL BOREAL </t>
  </si>
  <si>
    <t>LAVA STONE TEIDE</t>
  </si>
  <si>
    <t>LECER BOREAL</t>
  </si>
  <si>
    <t xml:space="preserve">LINO CANCÚN TEXTIL </t>
  </si>
  <si>
    <t xml:space="preserve">LINO HABANA TEXTIL </t>
  </si>
  <si>
    <t xml:space="preserve">LISSA OAK MESURA </t>
  </si>
  <si>
    <t>LUNA NUEVA MOA</t>
  </si>
  <si>
    <t xml:space="preserve">MÁRMOL ATENEA TEIDE </t>
  </si>
  <si>
    <t xml:space="preserve">MÁRMOL BLANCO TEIDE </t>
  </si>
  <si>
    <t>MÁRMOL HADES TEIDE</t>
  </si>
  <si>
    <t>NOGAL BOHEME ETNA</t>
  </si>
  <si>
    <t xml:space="preserve">NOGAL CANALETTO MESURA </t>
  </si>
  <si>
    <t xml:space="preserve">NOGAL SIENA SMT </t>
  </si>
  <si>
    <t xml:space="preserve">NOGAL SLOW ÁTLAS </t>
  </si>
  <si>
    <t xml:space="preserve">NOGAL VALENTINA MESURA </t>
  </si>
  <si>
    <t>NOGAL VICTORIA SMT</t>
  </si>
  <si>
    <t>OAK RIVER</t>
  </si>
  <si>
    <t>OLMO BOVARY</t>
  </si>
  <si>
    <t>OLMO GRACE ETNAOLD OAK ÁTLAS</t>
  </si>
  <si>
    <t>OLMO ONTARIO</t>
  </si>
  <si>
    <t xml:space="preserve">OLMO SABI BOREAL </t>
  </si>
  <si>
    <t xml:space="preserve">OLMO WABI BOREAL </t>
  </si>
  <si>
    <t xml:space="preserve">PERLA SOFT3 </t>
  </si>
  <si>
    <t xml:space="preserve">PIETRA ISEO TEIDE </t>
  </si>
  <si>
    <t>PINO ÁRIDO P.ARENADO</t>
  </si>
  <si>
    <t>PINO CERVINO</t>
  </si>
  <si>
    <t>PINO CHAMONIX</t>
  </si>
  <si>
    <t>PRIME WOOD</t>
  </si>
  <si>
    <t xml:space="preserve">PLAYA WOOD BOREAL </t>
  </si>
  <si>
    <t xml:space="preserve">ROBLE AMAZONA ÁTLAS </t>
  </si>
  <si>
    <t xml:space="preserve">ROBLE AURORA ÁTLAS </t>
  </si>
  <si>
    <t>ROBLE AZABACHE ÁTLAS</t>
  </si>
  <si>
    <t>ROBLE CASTELLO</t>
  </si>
  <si>
    <t>ROBLE COLORADO ÁTLAS</t>
  </si>
  <si>
    <t>ROBLE COOPER MESURA</t>
  </si>
  <si>
    <t xml:space="preserve">ROBLE DAFNE ÁTLAS </t>
  </si>
  <si>
    <t xml:space="preserve">ROBLE DENVER ÁTLAS </t>
  </si>
  <si>
    <t xml:space="preserve">ROBLE ETERNITY ÁTLAS </t>
  </si>
  <si>
    <t xml:space="preserve">ROBLE HERA SEGA </t>
  </si>
  <si>
    <t xml:space="preserve">ROBLE HÉRCULES ÁTLAS </t>
  </si>
  <si>
    <t xml:space="preserve">ROBLE MINA BOREAL </t>
  </si>
  <si>
    <t xml:space="preserve">ROBLE OASIS ÁTLAS </t>
  </si>
  <si>
    <t xml:space="preserve">ROBLE PALMA MESURA </t>
  </si>
  <si>
    <t xml:space="preserve">ROBLE SAMOA MESURA </t>
  </si>
  <si>
    <t xml:space="preserve">ROBLE POEMA ATLAS </t>
  </si>
  <si>
    <t xml:space="preserve">ROBLE ROMANCE ATLAS </t>
  </si>
  <si>
    <t xml:space="preserve">ROBLE SINATRA ÁTLAS </t>
  </si>
  <si>
    <t xml:space="preserve">ROBLE STELLA ÁTLAS </t>
  </si>
  <si>
    <t xml:space="preserve">ROBLE TRUFA MESURA </t>
  </si>
  <si>
    <t xml:space="preserve">ROBLE VERSO ATLAS </t>
  </si>
  <si>
    <t xml:space="preserve">TASMANIAN MOKA BOREAL </t>
  </si>
  <si>
    <t xml:space="preserve">TITANIO TAMBO MOON </t>
  </si>
  <si>
    <t xml:space="preserve">TWEED NATURAL TEXTIL </t>
  </si>
  <si>
    <t xml:space="preserve">WENGUE L01 P.AREN. </t>
  </si>
  <si>
    <t>COLORES LISOS MELAMINA (A-Z):</t>
  </si>
  <si>
    <t xml:space="preserve">ALUMINIO AROSA SOFT 3 </t>
  </si>
  <si>
    <t xml:space="preserve">AMARILLO POMPEYA SOFT 3 </t>
  </si>
  <si>
    <t xml:space="preserve">AMARILLO SOL SMT </t>
  </si>
  <si>
    <t xml:space="preserve">APRICOT FRUIT SOFT 3 </t>
  </si>
  <si>
    <t xml:space="preserve">AQUA BLUE SOFT 3 </t>
  </si>
  <si>
    <t xml:space="preserve">AZUL CARIBE SOFT 3 </t>
  </si>
  <si>
    <t xml:space="preserve">AZUL HANDY SOFT3 </t>
  </si>
  <si>
    <t xml:space="preserve">AZUL NAÚTICO SOFT 3 </t>
  </si>
  <si>
    <t xml:space="preserve">AZUL NUBE SOFT 3 </t>
  </si>
  <si>
    <t xml:space="preserve">AZUL STAR SOFT 3 </t>
  </si>
  <si>
    <t>BISCUIT SOFT 3</t>
  </si>
  <si>
    <t>BLANCO ARTICO ESTÁNDAR SOFT 3</t>
  </si>
  <si>
    <t xml:space="preserve">CANDY SOFT 3 </t>
  </si>
  <si>
    <t xml:space="preserve">CREMA SIL SOFT3 </t>
  </si>
  <si>
    <t xml:space="preserve">GRIS AZULADO SOFT 3 </t>
  </si>
  <si>
    <t xml:space="preserve">GRIS COCO SOFT 3 </t>
  </si>
  <si>
    <t xml:space="preserve">GRIS GU SOFT3 </t>
  </si>
  <si>
    <t xml:space="preserve">GRIS TALCO SOFT 3 </t>
  </si>
  <si>
    <t xml:space="preserve">GRIS TORMENTA SOFT 3 </t>
  </si>
  <si>
    <t xml:space="preserve">GRIS TORTORA SOFT 3 </t>
  </si>
  <si>
    <t xml:space="preserve">LILA  SOFT 3 </t>
  </si>
  <si>
    <t xml:space="preserve">LILA HAWAI SOFT 3 </t>
  </si>
  <si>
    <t xml:space="preserve">MALVA TALCO SOFT 3 </t>
  </si>
  <si>
    <t xml:space="preserve">MANDARINA SOFT3 </t>
  </si>
  <si>
    <t xml:space="preserve">MINERAL GREY SOFT 3 </t>
  </si>
  <si>
    <t xml:space="preserve">NEGRO SOFT 3 </t>
  </si>
  <si>
    <t xml:space="preserve">PETRÓLEO SOFT 3 </t>
  </si>
  <si>
    <t xml:space="preserve">ROJO POMPEYA SOFT 3 </t>
  </si>
  <si>
    <t xml:space="preserve">ROSA NUBE SOFT 3 </t>
  </si>
  <si>
    <t>ROSA TALCO SOFT 3</t>
  </si>
  <si>
    <t>ROJO TASILLI</t>
  </si>
  <si>
    <t xml:space="preserve">SÁHARA SOFT 3 </t>
  </si>
  <si>
    <t xml:space="preserve">TERRACOTA NOVA SOFT 3 </t>
  </si>
  <si>
    <t xml:space="preserve">VERDE ARCILLA SOFT 3 </t>
  </si>
  <si>
    <t xml:space="preserve">VERDE ECOLÓGICO SOFT 3 </t>
  </si>
  <si>
    <t>VERDE JUNGLA SOFT 3</t>
  </si>
  <si>
    <t>VERDE LIQUEN SOFT 3</t>
  </si>
  <si>
    <t xml:space="preserve">VERDE NATURAL SOFT3 </t>
  </si>
  <si>
    <t xml:space="preserve">VERDE NUBE SOFT 3 </t>
  </si>
  <si>
    <t>VERDE OLIVA SOFT 3</t>
  </si>
  <si>
    <t>VERDE PLOMO SOFT 3</t>
  </si>
  <si>
    <t xml:space="preserve">VERDE SALVIA SOFT 3 </t>
  </si>
  <si>
    <t>VERDE TALCO SOFT 3</t>
  </si>
  <si>
    <t xml:space="preserve">VERY BERRY SOFT 3 </t>
  </si>
  <si>
    <t xml:space="preserve">WHITE SR209 SOFT 3 </t>
  </si>
  <si>
    <t>BLANCO SEDA LBE</t>
  </si>
  <si>
    <t xml:space="preserve">BLANCO SOFT 3 </t>
  </si>
  <si>
    <t>REGISTRO 1</t>
  </si>
  <si>
    <t>REGISTRO 5</t>
  </si>
  <si>
    <t>REGISTRO 4</t>
  </si>
  <si>
    <t>REGISTRO 3</t>
  </si>
  <si>
    <t>REGISTRO 2</t>
  </si>
  <si>
    <t>MELAMINA SINCRONIZADA REGISTRO DOBLE CARA DOBLE PAPEL</t>
  </si>
  <si>
    <t>BLANCO MATE</t>
  </si>
  <si>
    <t>BEIGE MATE</t>
  </si>
  <si>
    <t>ARENA MATE</t>
  </si>
  <si>
    <t>MOKA MATE</t>
  </si>
  <si>
    <t xml:space="preserve">NEGRO MATE  </t>
  </si>
  <si>
    <t>G.OSCURO MATE</t>
  </si>
  <si>
    <t>VER TODAS MELAMINAS  POR FABRICANTES EN WEB</t>
  </si>
  <si>
    <t xml:space="preserve"> COLORES FINSA EN WEB</t>
  </si>
  <si>
    <t>MELAMINA LACADA ALTO BRILLO EFECTO ESPEJO</t>
  </si>
  <si>
    <t>ALBINO</t>
  </si>
  <si>
    <t>HUESO</t>
  </si>
  <si>
    <t>HUMO</t>
  </si>
  <si>
    <t>PAPIRO</t>
  </si>
  <si>
    <t>ARCILLA</t>
  </si>
  <si>
    <t>PARA MEDIDAS SUPEROPRES A 130, EL TIRADOR IRÁ EN EL ALTO</t>
  </si>
  <si>
    <t>DISPONIBLE EN TIRADOR CORTO "U"</t>
  </si>
  <si>
    <t>TARIFA DE BLANCO, RESTO DE COLORES 25 % INCREMENTO</t>
  </si>
  <si>
    <t>JOTA PET : MEDIDAS MÁXIMAS</t>
  </si>
  <si>
    <t>285 X 130</t>
  </si>
  <si>
    <t>PET LISO: MEDIDAS MÁXIMAS</t>
  </si>
  <si>
    <t>285 X 122</t>
  </si>
  <si>
    <t>CACAO</t>
  </si>
  <si>
    <t>CAPUCHINO</t>
  </si>
  <si>
    <t>CENIZA</t>
  </si>
  <si>
    <t>FILANDIA</t>
  </si>
  <si>
    <t>GRIS OSCURO</t>
  </si>
  <si>
    <t>LATTE</t>
  </si>
  <si>
    <t>MADAGASCAR</t>
  </si>
  <si>
    <r>
      <t>MEDIDAS</t>
    </r>
    <r>
      <rPr>
        <b/>
        <sz val="11"/>
        <color theme="1"/>
        <rFont val="Calibri"/>
        <family val="2"/>
        <scheme val="minor"/>
      </rPr>
      <t xml:space="preserve"> ALTO MÁXMINO UÑERO JOTA 130 CM</t>
    </r>
  </si>
  <si>
    <r>
      <t xml:space="preserve">PET LISO POR DEFECTO EN 19MM, </t>
    </r>
    <r>
      <rPr>
        <b/>
        <sz val="11"/>
        <color theme="1"/>
        <rFont val="Calibri"/>
        <family val="2"/>
        <scheme val="minor"/>
      </rPr>
      <t>INCREMENTO 25% EN 22MM.</t>
    </r>
  </si>
  <si>
    <t>NANTES</t>
  </si>
  <si>
    <t>Laminado  PET SUPERMATE</t>
  </si>
  <si>
    <t>PRESUPUESTADOR 2023-V3-</t>
  </si>
  <si>
    <t>PARA CALCULAR PIEZAS ESPECIALES QUE NO APARECEN EN TARIFA, RELLENE ALTO / ANCHO /PRECIO DE LA PIEZA DE REFERENCIA DE MAYOR TAMAÑO</t>
  </si>
  <si>
    <t>RELLENAR CASILLAS COLOR VERDE</t>
  </si>
  <si>
    <t xml:space="preserve">      ALTO     /  ANCHO   /   PRECIO PIEZA</t>
  </si>
  <si>
    <t>ALTO / ANCHO.  EL RESULTADO  SALDRÁ EN LA CASILLA NARANJA</t>
  </si>
  <si>
    <t>RELLENAR EN BASE A LA PIEZA REFERENCIA</t>
  </si>
  <si>
    <t>RELLENAR CON MEDIDA DESEADA</t>
  </si>
  <si>
    <t>CALCULO</t>
  </si>
  <si>
    <t>ALTO</t>
  </si>
  <si>
    <t>ANCHO</t>
  </si>
  <si>
    <t xml:space="preserve">MEDIDAS </t>
  </si>
  <si>
    <t>X</t>
  </si>
  <si>
    <t>ESPECIALES</t>
  </si>
  <si>
    <t>PRECIO REFERENCIA</t>
  </si>
  <si>
    <t xml:space="preserve"> SU PRECIO  SOLICITADO ES:</t>
  </si>
  <si>
    <t>*ESTE PRECIO NO APARECE SUMADO EN EL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</si>
</sst>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&quot;€&quot;"/>
    <numFmt numFmtId="165" formatCode="#,##0.0\ &quot;€&quot;"/>
    <numFmt numFmtId="166" formatCode="_-* #,##0.00\ [$€-1]_-;\-* #,##0.00\ [$€-1]_-;_-* &quot;-&quot;??\ [$€-1]_-"/>
    <numFmt numFmtId="167" formatCode="#,##0.00\ _€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color theme="1"/>
      <name val="Abadi"/>
      <family val="2"/>
    </font>
    <font>
      <b/>
      <sz val="8"/>
      <color theme="1"/>
      <name val="Abadi"/>
      <family val="2"/>
    </font>
    <font>
      <sz val="11"/>
      <color theme="1"/>
      <name val="Abadi"/>
      <family val="2"/>
    </font>
    <font>
      <sz val="9"/>
      <color theme="1"/>
      <name val="Abadi"/>
      <family val="2"/>
    </font>
    <font>
      <b/>
      <sz val="9"/>
      <color theme="1"/>
      <name val="Abadi"/>
      <family val="2"/>
    </font>
    <font>
      <b/>
      <sz val="10"/>
      <color theme="1"/>
      <name val="Abadi"/>
      <family val="2"/>
    </font>
    <font>
      <sz val="11"/>
      <color theme="1"/>
      <name val="Franklin Gothic Book"/>
      <family val="2"/>
    </font>
    <font>
      <sz val="9"/>
      <color theme="1"/>
      <name val="Franklin Gothic Book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3.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4D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166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8" fillId="0" borderId="0" applyNumberForma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5" borderId="1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6" borderId="1" xfId="0" applyFill="1" applyBorder="1"/>
    <xf numFmtId="0" fontId="0" fillId="0" borderId="0" xfId="0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5" borderId="0" xfId="0" applyFill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5" borderId="0" xfId="0" applyFill="1"/>
    <xf numFmtId="165" fontId="5" fillId="0" borderId="0" xfId="0" applyNumberFormat="1" applyFont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 vertical="center"/>
    </xf>
    <xf numFmtId="165" fontId="8" fillId="0" borderId="0" xfId="1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3" fillId="0" borderId="0" xfId="0" applyNumberFormat="1" applyFont="1"/>
    <xf numFmtId="165" fontId="0" fillId="0" borderId="0" xfId="0" applyNumberForma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164" fontId="4" fillId="0" borderId="0" xfId="0" applyNumberFormat="1" applyFont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165" fontId="0" fillId="0" borderId="0" xfId="0" applyNumberFormat="1"/>
    <xf numFmtId="165" fontId="5" fillId="0" borderId="5" xfId="0" applyNumberFormat="1" applyFont="1" applyBorder="1" applyAlignment="1">
      <alignment horizontal="center" vertical="center"/>
    </xf>
    <xf numFmtId="165" fontId="0" fillId="0" borderId="5" xfId="0" applyNumberFormat="1" applyBorder="1"/>
    <xf numFmtId="165" fontId="0" fillId="0" borderId="5" xfId="0" applyNumberFormat="1" applyBorder="1" applyAlignment="1">
      <alignment horizontal="center" vertical="center"/>
    </xf>
    <xf numFmtId="0" fontId="0" fillId="0" borderId="4" xfId="0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165" fontId="8" fillId="0" borderId="0" xfId="3" applyNumberFormat="1" applyFont="1" applyAlignment="1">
      <alignment horizontal="center" vertical="center" wrapText="1"/>
    </xf>
    <xf numFmtId="165" fontId="8" fillId="0" borderId="0" xfId="4" applyNumberFormat="1" applyFont="1" applyAlignment="1">
      <alignment horizontal="center" vertical="center" wrapText="1"/>
    </xf>
    <xf numFmtId="165" fontId="8" fillId="0" borderId="0" xfId="5" applyNumberFormat="1" applyFont="1" applyAlignment="1">
      <alignment horizontal="center" vertical="center" wrapText="1"/>
    </xf>
    <xf numFmtId="0" fontId="0" fillId="2" borderId="3" xfId="0" applyFill="1" applyBorder="1" applyAlignment="1" applyProtection="1">
      <alignment horizontal="center"/>
      <protection locked="0"/>
    </xf>
    <xf numFmtId="0" fontId="0" fillId="6" borderId="12" xfId="0" applyFill="1" applyBorder="1" applyAlignment="1">
      <alignment horizontal="center" vertical="center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0" fillId="6" borderId="11" xfId="0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5" borderId="0" xfId="0" applyFill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4" fillId="0" borderId="0" xfId="0" applyFont="1"/>
    <xf numFmtId="0" fontId="4" fillId="4" borderId="0" xfId="0" applyFont="1" applyFill="1"/>
    <xf numFmtId="0" fontId="0" fillId="4" borderId="0" xfId="0" applyFill="1" applyAlignment="1">
      <alignment horizontal="left" vertical="center"/>
    </xf>
    <xf numFmtId="0" fontId="0" fillId="4" borderId="0" xfId="0" applyFill="1"/>
    <xf numFmtId="0" fontId="4" fillId="4" borderId="0" xfId="0" applyFont="1" applyFill="1" applyAlignment="1">
      <alignment horizontal="left" vertical="center"/>
    </xf>
    <xf numFmtId="0" fontId="13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0" fillId="0" borderId="20" xfId="0" applyBorder="1"/>
    <xf numFmtId="0" fontId="0" fillId="0" borderId="21" xfId="0" applyBorder="1"/>
    <xf numFmtId="0" fontId="4" fillId="0" borderId="20" xfId="0" applyFont="1" applyBorder="1" applyAlignment="1">
      <alignment horizontal="left"/>
    </xf>
    <xf numFmtId="0" fontId="0" fillId="0" borderId="21" xfId="0" applyBorder="1" applyAlignment="1">
      <alignment horizontal="left"/>
    </xf>
    <xf numFmtId="0" fontId="4" fillId="0" borderId="15" xfId="0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16" xfId="0" applyBorder="1" applyAlignment="1">
      <alignment horizontal="left"/>
    </xf>
    <xf numFmtId="0" fontId="11" fillId="8" borderId="16" xfId="0" applyFont="1" applyFill="1" applyBorder="1" applyAlignment="1" applyProtection="1">
      <alignment horizontal="center" vertical="center"/>
      <protection locked="0"/>
    </xf>
    <xf numFmtId="0" fontId="11" fillId="8" borderId="14" xfId="0" applyFont="1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168" fontId="15" fillId="4" borderId="17" xfId="0" applyNumberFormat="1" applyFont="1" applyFill="1" applyBorder="1" applyAlignment="1">
      <alignment horizontal="center" vertical="center"/>
    </xf>
    <xf numFmtId="168" fontId="15" fillId="4" borderId="18" xfId="0" applyNumberFormat="1" applyFont="1" applyFill="1" applyBorder="1" applyAlignment="1">
      <alignment horizontal="center" vertical="center"/>
    </xf>
    <xf numFmtId="168" fontId="15" fillId="4" borderId="19" xfId="0" applyNumberFormat="1" applyFont="1" applyFill="1" applyBorder="1" applyAlignment="1">
      <alignment horizontal="center" vertical="center"/>
    </xf>
    <xf numFmtId="168" fontId="15" fillId="4" borderId="20" xfId="0" applyNumberFormat="1" applyFont="1" applyFill="1" applyBorder="1" applyAlignment="1">
      <alignment horizontal="center" vertical="center"/>
    </xf>
    <xf numFmtId="168" fontId="15" fillId="4" borderId="21" xfId="0" applyNumberFormat="1" applyFont="1" applyFill="1" applyBorder="1" applyAlignment="1">
      <alignment horizontal="center" vertical="center"/>
    </xf>
    <xf numFmtId="168" fontId="15" fillId="4" borderId="15" xfId="0" applyNumberFormat="1" applyFont="1" applyFill="1" applyBorder="1" applyAlignment="1">
      <alignment horizontal="center" vertical="center"/>
    </xf>
    <xf numFmtId="168" fontId="15" fillId="4" borderId="22" xfId="0" applyNumberFormat="1" applyFont="1" applyFill="1" applyBorder="1" applyAlignment="1">
      <alignment horizontal="center" vertical="center"/>
    </xf>
    <xf numFmtId="168" fontId="15" fillId="4" borderId="16" xfId="0" applyNumberFormat="1" applyFont="1" applyFill="1" applyBorder="1" applyAlignment="1">
      <alignment horizontal="center" vertical="center"/>
    </xf>
    <xf numFmtId="168" fontId="15" fillId="4" borderId="0" xfId="0" applyNumberFormat="1" applyFont="1" applyFill="1" applyAlignment="1">
      <alignment horizontal="center" vertical="center"/>
    </xf>
    <xf numFmtId="168" fontId="16" fillId="4" borderId="0" xfId="0" applyNumberFormat="1" applyFont="1" applyFill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168" fontId="15" fillId="4" borderId="20" xfId="0" applyNumberFormat="1" applyFont="1" applyFill="1" applyBorder="1" applyAlignment="1">
      <alignment horizontal="left" vertical="center"/>
    </xf>
    <xf numFmtId="168" fontId="15" fillId="4" borderId="21" xfId="0" applyNumberFormat="1" applyFont="1" applyFill="1" applyBorder="1" applyAlignment="1">
      <alignment horizontal="left" vertical="center"/>
    </xf>
    <xf numFmtId="168" fontId="15" fillId="4" borderId="0" xfId="0" applyNumberFormat="1" applyFont="1" applyFill="1" applyAlignment="1">
      <alignment horizontal="left" vertical="center"/>
    </xf>
    <xf numFmtId="168" fontId="19" fillId="0" borderId="18" xfId="0" applyNumberFormat="1" applyFont="1" applyBorder="1"/>
    <xf numFmtId="0" fontId="0" fillId="11" borderId="23" xfId="0" applyFill="1" applyBorder="1"/>
    <xf numFmtId="168" fontId="18" fillId="12" borderId="23" xfId="0" applyNumberFormat="1" applyFont="1" applyFill="1" applyBorder="1"/>
    <xf numFmtId="0" fontId="21" fillId="8" borderId="0" xfId="0" applyFont="1" applyFill="1"/>
    <xf numFmtId="0" fontId="21" fillId="13" borderId="23" xfId="0" applyFont="1" applyFill="1" applyBorder="1"/>
    <xf numFmtId="0" fontId="20" fillId="14" borderId="23" xfId="0" applyFont="1" applyFill="1" applyBorder="1" applyAlignment="1">
      <alignment horizontal="left"/>
    </xf>
    <xf numFmtId="0" fontId="20" fillId="15" borderId="23" xfId="0" applyFont="1" applyFill="1" applyBorder="1" applyAlignment="1">
      <alignment horizontal="left"/>
    </xf>
    <xf numFmtId="0" fontId="20" fillId="16" borderId="23" xfId="0" applyFont="1" applyFill="1" applyBorder="1" applyAlignment="1">
      <alignment horizontal="left"/>
    </xf>
    <xf numFmtId="0" fontId="21" fillId="10" borderId="23" xfId="0" applyFont="1" applyFill="1" applyBorder="1"/>
    <xf numFmtId="0" fontId="20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0" fillId="0" borderId="25" xfId="0" applyBorder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0" fillId="17" borderId="13" xfId="0" applyFill="1" applyBorder="1" applyAlignment="1">
      <alignment horizontal="right" vertical="center"/>
    </xf>
    <xf numFmtId="0" fontId="0" fillId="17" borderId="27" xfId="0" applyFill="1" applyBorder="1" applyAlignment="1">
      <alignment horizontal="center" vertical="center"/>
    </xf>
    <xf numFmtId="0" fontId="28" fillId="17" borderId="27" xfId="6" applyFill="1" applyBorder="1" applyAlignment="1">
      <alignment horizontal="right" vertical="center"/>
    </xf>
    <xf numFmtId="0" fontId="0" fillId="17" borderId="27" xfId="0" applyFill="1" applyBorder="1" applyAlignment="1">
      <alignment horizontal="right" vertical="center"/>
    </xf>
    <xf numFmtId="0" fontId="28" fillId="17" borderId="23" xfId="6" applyFill="1" applyBorder="1" applyAlignment="1">
      <alignment horizontal="right" vertical="center"/>
    </xf>
    <xf numFmtId="0" fontId="0" fillId="5" borderId="1" xfId="0" applyFill="1" applyBorder="1" applyAlignment="1">
      <alignment horizontal="left"/>
    </xf>
    <xf numFmtId="164" fontId="4" fillId="0" borderId="1" xfId="0" applyNumberFormat="1" applyFont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/>
    <xf numFmtId="0" fontId="0" fillId="0" borderId="19" xfId="0" applyBorder="1"/>
    <xf numFmtId="0" fontId="0" fillId="0" borderId="15" xfId="0" applyBorder="1" applyAlignment="1">
      <alignment horizontal="left" vertical="center"/>
    </xf>
    <xf numFmtId="0" fontId="0" fillId="0" borderId="22" xfId="0" applyBorder="1"/>
    <xf numFmtId="0" fontId="0" fillId="0" borderId="16" xfId="0" applyBorder="1"/>
    <xf numFmtId="0" fontId="0" fillId="0" borderId="20" xfId="0" applyBorder="1" applyAlignment="1">
      <alignment horizontal="left" vertical="center"/>
    </xf>
    <xf numFmtId="0" fontId="0" fillId="0" borderId="17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20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22" xfId="0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67" fontId="4" fillId="0" borderId="3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0" fillId="4" borderId="0" xfId="0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23" fillId="10" borderId="13" xfId="0" applyFont="1" applyFill="1" applyBorder="1" applyAlignment="1">
      <alignment horizontal="center"/>
    </xf>
    <xf numFmtId="0" fontId="23" fillId="10" borderId="14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8" fillId="17" borderId="0" xfId="6" applyFill="1" applyBorder="1" applyAlignment="1">
      <alignment horizontal="center" vertic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168" fontId="22" fillId="0" borderId="20" xfId="0" applyNumberFormat="1" applyFont="1" applyBorder="1" applyAlignment="1">
      <alignment horizontal="center"/>
    </xf>
    <xf numFmtId="168" fontId="22" fillId="0" borderId="21" xfId="0" applyNumberFormat="1" applyFont="1" applyBorder="1" applyAlignment="1">
      <alignment horizontal="center"/>
    </xf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19" xfId="0" applyNumberFormat="1" applyFont="1" applyBorder="1" applyAlignment="1">
      <alignment horizontal="center"/>
    </xf>
    <xf numFmtId="0" fontId="30" fillId="10" borderId="17" xfId="0" applyFont="1" applyFill="1" applyBorder="1" applyAlignment="1">
      <alignment horizontal="left" vertical="center"/>
    </xf>
    <xf numFmtId="0" fontId="30" fillId="10" borderId="18" xfId="0" applyFont="1" applyFill="1" applyBorder="1" applyAlignment="1">
      <alignment horizontal="left" vertical="center"/>
    </xf>
    <xf numFmtId="0" fontId="30" fillId="10" borderId="19" xfId="0" applyFont="1" applyFill="1" applyBorder="1" applyAlignment="1">
      <alignment horizontal="left" vertical="center"/>
    </xf>
    <xf numFmtId="0" fontId="30" fillId="10" borderId="20" xfId="0" applyFont="1" applyFill="1" applyBorder="1" applyAlignment="1">
      <alignment horizontal="left" vertical="center"/>
    </xf>
    <xf numFmtId="0" fontId="30" fillId="10" borderId="0" xfId="0" applyFont="1" applyFill="1" applyAlignment="1">
      <alignment horizontal="left" vertical="center"/>
    </xf>
    <xf numFmtId="0" fontId="30" fillId="10" borderId="21" xfId="0" applyFont="1" applyFill="1" applyBorder="1" applyAlignment="1">
      <alignment horizontal="left" vertical="center"/>
    </xf>
    <xf numFmtId="0" fontId="30" fillId="18" borderId="13" xfId="0" applyFont="1" applyFill="1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7" xfId="0" applyBorder="1"/>
    <xf numFmtId="0" fontId="0" fillId="19" borderId="14" xfId="0" applyFill="1" applyBorder="1" applyAlignment="1">
      <alignment horizontal="left"/>
    </xf>
    <xf numFmtId="0" fontId="0" fillId="19" borderId="27" xfId="0" applyFill="1" applyBorder="1" applyAlignment="1">
      <alignment horizontal="center"/>
    </xf>
    <xf numFmtId="0" fontId="0" fillId="19" borderId="14" xfId="0" applyFill="1" applyBorder="1" applyAlignment="1">
      <alignment horizontal="center"/>
    </xf>
    <xf numFmtId="0" fontId="0" fillId="19" borderId="13" xfId="0" applyFill="1" applyBorder="1" applyAlignment="1">
      <alignment horizontal="left"/>
    </xf>
    <xf numFmtId="0" fontId="0" fillId="19" borderId="27" xfId="0" applyFill="1" applyBorder="1" applyAlignment="1">
      <alignment horizontal="center" vertical="center"/>
    </xf>
    <xf numFmtId="0" fontId="0" fillId="20" borderId="14" xfId="0" applyFill="1" applyBorder="1" applyAlignment="1">
      <alignment horizontal="center" vertical="center"/>
    </xf>
    <xf numFmtId="0" fontId="0" fillId="18" borderId="24" xfId="0" applyFill="1" applyBorder="1"/>
    <xf numFmtId="0" fontId="29" fillId="21" borderId="0" xfId="0" applyFont="1" applyFill="1"/>
    <xf numFmtId="0" fontId="29" fillId="21" borderId="0" xfId="0" applyFont="1" applyFill="1" applyAlignment="1">
      <alignment horizontal="center"/>
    </xf>
    <xf numFmtId="0" fontId="29" fillId="21" borderId="0" xfId="0" applyFont="1" applyFill="1" applyAlignment="1">
      <alignment horizontal="center" vertical="center"/>
    </xf>
    <xf numFmtId="0" fontId="0" fillId="18" borderId="0" xfId="0" applyFill="1"/>
    <xf numFmtId="0" fontId="0" fillId="18" borderId="21" xfId="0" applyFill="1" applyBorder="1" applyAlignment="1">
      <alignment horizontal="center" vertical="center"/>
    </xf>
    <xf numFmtId="0" fontId="31" fillId="18" borderId="26" xfId="0" applyFont="1" applyFill="1" applyBorder="1" applyAlignment="1">
      <alignment horizontal="center"/>
    </xf>
    <xf numFmtId="0" fontId="4" fillId="0" borderId="23" xfId="0" applyFont="1" applyBorder="1" applyAlignment="1">
      <alignment horizontal="center" vertical="center"/>
    </xf>
    <xf numFmtId="0" fontId="4" fillId="22" borderId="18" xfId="0" applyFont="1" applyFill="1" applyBorder="1" applyAlignment="1">
      <alignment horizontal="center" vertical="center"/>
    </xf>
    <xf numFmtId="0" fontId="0" fillId="19" borderId="23" xfId="0" applyFill="1" applyBorder="1" applyAlignment="1" applyProtection="1">
      <alignment horizontal="center" vertical="center"/>
      <protection locked="0"/>
    </xf>
    <xf numFmtId="0" fontId="0" fillId="19" borderId="23" xfId="0" applyFill="1" applyBorder="1" applyAlignment="1" applyProtection="1">
      <alignment horizontal="center"/>
      <protection locked="0"/>
    </xf>
    <xf numFmtId="0" fontId="0" fillId="0" borderId="22" xfId="0" applyBorder="1" applyAlignment="1">
      <alignment horizontal="center"/>
    </xf>
    <xf numFmtId="0" fontId="0" fillId="22" borderId="0" xfId="0" applyFill="1" applyAlignment="1">
      <alignment horizontal="center"/>
    </xf>
    <xf numFmtId="0" fontId="0" fillId="18" borderId="25" xfId="0" applyFill="1" applyBorder="1"/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164" fontId="0" fillId="19" borderId="23" xfId="0" applyNumberFormat="1" applyFill="1" applyBorder="1" applyAlignment="1" applyProtection="1">
      <alignment horizontal="center"/>
      <protection locked="0"/>
    </xf>
    <xf numFmtId="0" fontId="0" fillId="18" borderId="22" xfId="0" applyFill="1" applyBorder="1"/>
    <xf numFmtId="0" fontId="0" fillId="4" borderId="27" xfId="0" applyFill="1" applyBorder="1" applyAlignment="1">
      <alignment horizontal="center"/>
    </xf>
    <xf numFmtId="164" fontId="32" fillId="20" borderId="14" xfId="0" applyNumberFormat="1" applyFont="1" applyFill="1" applyBorder="1" applyAlignment="1">
      <alignment horizontal="center"/>
    </xf>
    <xf numFmtId="0" fontId="0" fillId="18" borderId="16" xfId="0" applyFill="1" applyBorder="1" applyAlignment="1">
      <alignment horizontal="center" vertical="center"/>
    </xf>
    <xf numFmtId="0" fontId="4" fillId="0" borderId="0" xfId="0" applyFont="1" applyAlignment="1">
      <alignment horizontal="right"/>
    </xf>
  </cellXfs>
  <cellStyles count="7">
    <cellStyle name="Euro" xfId="2" xr:uid="{F8FED7C4-32F5-4A1A-B07D-A4F7D8AF54AF}"/>
    <cellStyle name="Hipervínculo" xfId="6" builtinId="8"/>
    <cellStyle name="Normal" xfId="0" builtinId="0"/>
    <cellStyle name="Normal_ASIA" xfId="1" xr:uid="{29634A2A-1B6D-435A-953A-8D75F4E0BC3B}"/>
    <cellStyle name="Normal_RHIN" xfId="5" xr:uid="{34103FDF-C351-445B-817C-AC5A28277482}"/>
    <cellStyle name="Normal_RUTH" xfId="4" xr:uid="{87EB8564-5CF5-45D2-8123-ECCFB100A440}"/>
    <cellStyle name="Normal_SARA" xfId="3" xr:uid="{3A8CA248-B837-422C-B563-EFDAB8EE6C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hyperlink" Target="#LUXE!A229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6" Type="http://schemas.openxmlformats.org/officeDocument/2006/relationships/image" Target="../media/image20.png"/><Relationship Id="rId5" Type="http://schemas.openxmlformats.org/officeDocument/2006/relationships/image" Target="../media/image101.jpeg"/><Relationship Id="rId4" Type="http://schemas.openxmlformats.org/officeDocument/2006/relationships/image" Target="../media/image100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LUXURY!A228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image" Target="../media/image102.jpe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16.jpeg"/><Relationship Id="rId3" Type="http://schemas.openxmlformats.org/officeDocument/2006/relationships/image" Target="../media/image109.png"/><Relationship Id="rId7" Type="http://schemas.openxmlformats.org/officeDocument/2006/relationships/image" Target="../media/image111.jpeg"/><Relationship Id="rId12" Type="http://schemas.openxmlformats.org/officeDocument/2006/relationships/image" Target="../media/image60.jpg"/><Relationship Id="rId17" Type="http://schemas.openxmlformats.org/officeDocument/2006/relationships/hyperlink" Target="#'JOTA PET'!A172"/><Relationship Id="rId2" Type="http://schemas.openxmlformats.org/officeDocument/2006/relationships/image" Target="../media/image51.jpg"/><Relationship Id="rId16" Type="http://schemas.openxmlformats.org/officeDocument/2006/relationships/image" Target="../media/image118.jpeg"/><Relationship Id="rId1" Type="http://schemas.openxmlformats.org/officeDocument/2006/relationships/image" Target="../media/image102.jpeg"/><Relationship Id="rId6" Type="http://schemas.openxmlformats.org/officeDocument/2006/relationships/image" Target="../media/image54.png"/><Relationship Id="rId11" Type="http://schemas.openxmlformats.org/officeDocument/2006/relationships/image" Target="../media/image115.jpeg"/><Relationship Id="rId5" Type="http://schemas.openxmlformats.org/officeDocument/2006/relationships/image" Target="../media/image110.jpeg"/><Relationship Id="rId15" Type="http://schemas.openxmlformats.org/officeDocument/2006/relationships/image" Target="../media/image117.jpeg"/><Relationship Id="rId10" Type="http://schemas.openxmlformats.org/officeDocument/2006/relationships/image" Target="../media/image114.jpeg"/><Relationship Id="rId4" Type="http://schemas.openxmlformats.org/officeDocument/2006/relationships/image" Target="../media/image52.jpeg"/><Relationship Id="rId9" Type="http://schemas.openxmlformats.org/officeDocument/2006/relationships/image" Target="../media/image113.jpeg"/><Relationship Id="rId14" Type="http://schemas.openxmlformats.org/officeDocument/2006/relationships/image" Target="../media/image62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eg"/><Relationship Id="rId2" Type="http://schemas.openxmlformats.org/officeDocument/2006/relationships/image" Target="../media/image119.emf"/><Relationship Id="rId1" Type="http://schemas.openxmlformats.org/officeDocument/2006/relationships/image" Target="../media/image102.jpeg"/><Relationship Id="rId5" Type="http://schemas.openxmlformats.org/officeDocument/2006/relationships/hyperlink" Target="#'JOTA PET EXPRESS'!A172"/><Relationship Id="rId4" Type="http://schemas.openxmlformats.org/officeDocument/2006/relationships/image" Target="../media/image12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hyperlink" Target="#FENIX!A229"/><Relationship Id="rId1" Type="http://schemas.openxmlformats.org/officeDocument/2006/relationships/image" Target="../media/image3.jp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hyperlink" Target="#M.A.E!A229"/><Relationship Id="rId3" Type="http://schemas.openxmlformats.org/officeDocument/2006/relationships/image" Target="../media/image20.pn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4.jpeg"/><Relationship Id="rId16" Type="http://schemas.openxmlformats.org/officeDocument/2006/relationships/image" Target="../media/image35.jpeg"/><Relationship Id="rId1" Type="http://schemas.openxmlformats.org/officeDocument/2006/relationships/image" Target="../media/image22.jp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3" Type="http://schemas.openxmlformats.org/officeDocument/2006/relationships/image" Target="../media/image39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0" Type="http://schemas.openxmlformats.org/officeDocument/2006/relationships/image" Target="../media/image45.jpeg"/><Relationship Id="rId4" Type="http://schemas.openxmlformats.org/officeDocument/2006/relationships/image" Target="../media/image20.png"/><Relationship Id="rId9" Type="http://schemas.openxmlformats.org/officeDocument/2006/relationships/image" Target="../media/image44.jpeg"/><Relationship Id="rId14" Type="http://schemas.openxmlformats.org/officeDocument/2006/relationships/hyperlink" Target="#'MAT 19mm'!A229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3" Type="http://schemas.openxmlformats.org/officeDocument/2006/relationships/image" Target="../media/image4.jpe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jpg"/><Relationship Id="rId2" Type="http://schemas.openxmlformats.org/officeDocument/2006/relationships/image" Target="../media/image49.jpg"/><Relationship Id="rId16" Type="http://schemas.openxmlformats.org/officeDocument/2006/relationships/image" Target="../media/image61.jpeg"/><Relationship Id="rId20" Type="http://schemas.openxmlformats.org/officeDocument/2006/relationships/hyperlink" Target="#'PET 19mm'!A229"/><Relationship Id="rId1" Type="http://schemas.openxmlformats.org/officeDocument/2006/relationships/image" Target="../media/image37.jpg"/><Relationship Id="rId6" Type="http://schemas.openxmlformats.org/officeDocument/2006/relationships/image" Target="../media/image51.jp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5" Type="http://schemas.openxmlformats.org/officeDocument/2006/relationships/image" Target="../media/image60.jp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4" Type="http://schemas.openxmlformats.org/officeDocument/2006/relationships/image" Target="../media/image20.png"/><Relationship Id="rId9" Type="http://schemas.openxmlformats.org/officeDocument/2006/relationships/image" Target="../media/image54.png"/><Relationship Id="rId14" Type="http://schemas.openxmlformats.org/officeDocument/2006/relationships/image" Target="../media/image5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18" Type="http://schemas.openxmlformats.org/officeDocument/2006/relationships/hyperlink" Target="#LAMIPLUS!A229"/><Relationship Id="rId3" Type="http://schemas.openxmlformats.org/officeDocument/2006/relationships/image" Target="../media/image20.pn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17" Type="http://schemas.openxmlformats.org/officeDocument/2006/relationships/image" Target="../media/image80.jpeg"/><Relationship Id="rId2" Type="http://schemas.openxmlformats.org/officeDocument/2006/relationships/image" Target="../media/image66.jpeg"/><Relationship Id="rId16" Type="http://schemas.openxmlformats.org/officeDocument/2006/relationships/image" Target="../media/image79.jpeg"/><Relationship Id="rId1" Type="http://schemas.openxmlformats.org/officeDocument/2006/relationships/image" Target="../media/image65.jp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5" Type="http://schemas.openxmlformats.org/officeDocument/2006/relationships/image" Target="../media/image68.jpeg"/><Relationship Id="rId15" Type="http://schemas.openxmlformats.org/officeDocument/2006/relationships/image" Target="../media/image78.jpe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3" Type="http://schemas.openxmlformats.org/officeDocument/2006/relationships/image" Target="../media/image39.jpeg"/><Relationship Id="rId7" Type="http://schemas.openxmlformats.org/officeDocument/2006/relationships/image" Target="../media/image84.jpeg"/><Relationship Id="rId12" Type="http://schemas.openxmlformats.org/officeDocument/2006/relationships/hyperlink" Target="#'AR +'!A229"/><Relationship Id="rId2" Type="http://schemas.openxmlformats.org/officeDocument/2006/relationships/image" Target="../media/image82.jpg"/><Relationship Id="rId1" Type="http://schemas.openxmlformats.org/officeDocument/2006/relationships/image" Target="../media/image81.jpg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5" Type="http://schemas.openxmlformats.org/officeDocument/2006/relationships/image" Target="../media/image70.jpeg"/><Relationship Id="rId10" Type="http://schemas.openxmlformats.org/officeDocument/2006/relationships/image" Target="../media/image87.png"/><Relationship Id="rId4" Type="http://schemas.openxmlformats.org/officeDocument/2006/relationships/image" Target="../media/image20.png"/><Relationship Id="rId9" Type="http://schemas.openxmlformats.org/officeDocument/2006/relationships/image" Target="../media/image8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39.jpeg"/><Relationship Id="rId1" Type="http://schemas.openxmlformats.org/officeDocument/2006/relationships/image" Target="../media/image89.jpg"/><Relationship Id="rId5" Type="http://schemas.openxmlformats.org/officeDocument/2006/relationships/hyperlink" Target="#ECOLUX!A229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20.png"/><Relationship Id="rId7" Type="http://schemas.openxmlformats.org/officeDocument/2006/relationships/image" Target="../media/image95.jpeg"/><Relationship Id="rId2" Type="http://schemas.openxmlformats.org/officeDocument/2006/relationships/image" Target="../media/image39.jpeg"/><Relationship Id="rId1" Type="http://schemas.openxmlformats.org/officeDocument/2006/relationships/image" Target="../media/image91.jpg"/><Relationship Id="rId6" Type="http://schemas.openxmlformats.org/officeDocument/2006/relationships/image" Target="../media/image94.jpeg"/><Relationship Id="rId5" Type="http://schemas.openxmlformats.org/officeDocument/2006/relationships/image" Target="../media/image93.jpeg"/><Relationship Id="rId10" Type="http://schemas.openxmlformats.org/officeDocument/2006/relationships/hyperlink" Target="#'ECO-ELEGANCE'!A227"/><Relationship Id="rId4" Type="http://schemas.openxmlformats.org/officeDocument/2006/relationships/image" Target="../media/image92.jpeg"/><Relationship Id="rId9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26</xdr:row>
      <xdr:rowOff>19050</xdr:rowOff>
    </xdr:from>
    <xdr:to>
      <xdr:col>15</xdr:col>
      <xdr:colOff>723900</xdr:colOff>
      <xdr:row>89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2D608B-0E45-294E-F51F-3CE0000F8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19" t="13513" r="34315" b="10266"/>
        <a:stretch/>
      </xdr:blipFill>
      <xdr:spPr>
        <a:xfrm>
          <a:off x="7029450" y="5553075"/>
          <a:ext cx="8896350" cy="122777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0</xdr:row>
      <xdr:rowOff>0</xdr:rowOff>
    </xdr:from>
    <xdr:to>
      <xdr:col>14</xdr:col>
      <xdr:colOff>381000</xdr:colOff>
      <xdr:row>26</xdr:row>
      <xdr:rowOff>66052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A9172B-D83C-199A-D2AF-7E649C34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0"/>
          <a:ext cx="7772400" cy="5600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342900</xdr:colOff>
      <xdr:row>210</xdr:row>
      <xdr:rowOff>104775</xdr:rowOff>
    </xdr:from>
    <xdr:ext cx="1031391" cy="476250"/>
    <xdr:pic>
      <xdr:nvPicPr>
        <xdr:cNvPr id="7" name="Imagen 6">
          <a:extLst>
            <a:ext uri="{FF2B5EF4-FFF2-40B4-BE49-F238E27FC236}">
              <a16:creationId xmlns:a16="http://schemas.microsoft.com/office/drawing/2014/main" id="{6F21F58B-FDDE-44C3-9490-D63F0DF6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40185975"/>
          <a:ext cx="1031391" cy="476250"/>
        </a:xfrm>
        <a:prstGeom prst="rect">
          <a:avLst/>
        </a:prstGeom>
      </xdr:spPr>
    </xdr:pic>
    <xdr:clientData/>
  </xdr:oneCellAnchor>
  <xdr:oneCellAnchor>
    <xdr:from>
      <xdr:col>6</xdr:col>
      <xdr:colOff>533400</xdr:colOff>
      <xdr:row>210</xdr:row>
      <xdr:rowOff>95250</xdr:rowOff>
    </xdr:from>
    <xdr:ext cx="1289983" cy="447675"/>
    <xdr:pic>
      <xdr:nvPicPr>
        <xdr:cNvPr id="9" name="Imagen 8">
          <a:extLst>
            <a:ext uri="{FF2B5EF4-FFF2-40B4-BE49-F238E27FC236}">
              <a16:creationId xmlns:a16="http://schemas.microsoft.com/office/drawing/2014/main" id="{78EE4E85-63C0-4E8F-98CE-1274B122D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68" b="24877"/>
        <a:stretch/>
      </xdr:blipFill>
      <xdr:spPr>
        <a:xfrm>
          <a:off x="4886325" y="40176450"/>
          <a:ext cx="1289983" cy="447675"/>
        </a:xfrm>
        <a:prstGeom prst="rect">
          <a:avLst/>
        </a:prstGeom>
      </xdr:spPr>
    </xdr:pic>
    <xdr:clientData/>
  </xdr:oneCellAnchor>
  <xdr:twoCellAnchor editAs="oneCell">
    <xdr:from>
      <xdr:col>7</xdr:col>
      <xdr:colOff>400050</xdr:colOff>
      <xdr:row>207</xdr:row>
      <xdr:rowOff>114300</xdr:rowOff>
    </xdr:from>
    <xdr:to>
      <xdr:col>8</xdr:col>
      <xdr:colOff>681989</xdr:colOff>
      <xdr:row>209</xdr:row>
      <xdr:rowOff>118934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B4154D1-3E5D-40F4-BB5F-242321C8E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3962400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147622</xdr:colOff>
      <xdr:row>2</xdr:row>
      <xdr:rowOff>33175</xdr:rowOff>
    </xdr:from>
    <xdr:to>
      <xdr:col>14</xdr:col>
      <xdr:colOff>110658</xdr:colOff>
      <xdr:row>7</xdr:row>
      <xdr:rowOff>118110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FB4985D-F2DF-797D-2662-3BEEA2870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2" t="19494" r="2724" b="22566"/>
        <a:stretch/>
      </xdr:blipFill>
      <xdr:spPr>
        <a:xfrm>
          <a:off x="8651542" y="490375"/>
          <a:ext cx="2249036" cy="1037435"/>
        </a:xfrm>
        <a:prstGeom prst="rect">
          <a:avLst/>
        </a:prstGeom>
      </xdr:spPr>
    </xdr:pic>
    <xdr:clientData/>
  </xdr:twoCellAnchor>
  <xdr:twoCellAnchor editAs="oneCell">
    <xdr:from>
      <xdr:col>13</xdr:col>
      <xdr:colOff>564300</xdr:colOff>
      <xdr:row>7</xdr:row>
      <xdr:rowOff>70200</xdr:rowOff>
    </xdr:from>
    <xdr:to>
      <xdr:col>16</xdr:col>
      <xdr:colOff>41910</xdr:colOff>
      <xdr:row>11</xdr:row>
      <xdr:rowOff>157011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B6D0E1-4F32-1D40-6449-512FDFE0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2220" y="1479900"/>
          <a:ext cx="1771230" cy="84881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0</xdr:rowOff>
    </xdr:from>
    <xdr:to>
      <xdr:col>15</xdr:col>
      <xdr:colOff>225684</xdr:colOff>
      <xdr:row>34</xdr:row>
      <xdr:rowOff>763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CF5A46-FD95-4F6A-A48D-501FA8E50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920" y="5615940"/>
          <a:ext cx="2496444" cy="953263"/>
        </a:xfrm>
        <a:prstGeom prst="rect">
          <a:avLst/>
        </a:prstGeom>
      </xdr:spPr>
    </xdr:pic>
    <xdr:clientData/>
  </xdr:twoCellAnchor>
  <xdr:twoCellAnchor>
    <xdr:from>
      <xdr:col>11</xdr:col>
      <xdr:colOff>22860</xdr:colOff>
      <xdr:row>0</xdr:row>
      <xdr:rowOff>30480</xdr:rowOff>
    </xdr:from>
    <xdr:to>
      <xdr:col>14</xdr:col>
      <xdr:colOff>59055</xdr:colOff>
      <xdr:row>1</xdr:row>
      <xdr:rowOff>148590</xdr:rowOff>
    </xdr:to>
    <xdr:sp macro="" textlink="">
      <xdr:nvSpPr>
        <xdr:cNvPr id="3" name="Rectángulo: esquinas redondeadas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FAAA17-F529-40B7-92DB-5676FA624DA9}"/>
            </a:ext>
          </a:extLst>
        </xdr:cNvPr>
        <xdr:cNvSpPr/>
      </xdr:nvSpPr>
      <xdr:spPr>
        <a:xfrm>
          <a:off x="8526780" y="3048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596265</xdr:colOff>
      <xdr:row>32</xdr:row>
      <xdr:rowOff>53340</xdr:rowOff>
    </xdr:from>
    <xdr:to>
      <xdr:col>14</xdr:col>
      <xdr:colOff>758190</xdr:colOff>
      <xdr:row>37</xdr:row>
      <xdr:rowOff>34785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00DEE7-5649-424E-95E0-A9DD00C6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0185" y="6240780"/>
          <a:ext cx="2436495" cy="91870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207</xdr:row>
      <xdr:rowOff>57150</xdr:rowOff>
    </xdr:from>
    <xdr:to>
      <xdr:col>9</xdr:col>
      <xdr:colOff>720090</xdr:colOff>
      <xdr:row>212</xdr:row>
      <xdr:rowOff>34785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83DB5B-E071-41A8-9C81-18E337E1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9566850"/>
          <a:ext cx="2428875" cy="911085"/>
        </a:xfrm>
        <a:prstGeom prst="rect">
          <a:avLst/>
        </a:prstGeom>
      </xdr:spPr>
    </xdr:pic>
    <xdr:clientData/>
  </xdr:twoCellAnchor>
  <xdr:twoCellAnchor editAs="oneCell">
    <xdr:from>
      <xdr:col>11</xdr:col>
      <xdr:colOff>87629</xdr:colOff>
      <xdr:row>1</xdr:row>
      <xdr:rowOff>104149</xdr:rowOff>
    </xdr:from>
    <xdr:to>
      <xdr:col>15</xdr:col>
      <xdr:colOff>537210</xdr:colOff>
      <xdr:row>14</xdr:row>
      <xdr:rowOff>72128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04E22D-2435-E8C9-5EE0-2CF93D98D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86" t="38422" r="15686"/>
        <a:stretch/>
      </xdr:blipFill>
      <xdr:spPr>
        <a:xfrm>
          <a:off x="8591549" y="370849"/>
          <a:ext cx="3507106" cy="2446384"/>
        </a:xfrm>
        <a:prstGeom prst="rect">
          <a:avLst/>
        </a:prstGeom>
      </xdr:spPr>
    </xdr:pic>
    <xdr:clientData/>
  </xdr:twoCellAnchor>
  <xdr:twoCellAnchor editAs="oneCell">
    <xdr:from>
      <xdr:col>10</xdr:col>
      <xdr:colOff>644111</xdr:colOff>
      <xdr:row>25</xdr:row>
      <xdr:rowOff>78202</xdr:rowOff>
    </xdr:from>
    <xdr:to>
      <xdr:col>12</xdr:col>
      <xdr:colOff>80125</xdr:colOff>
      <xdr:row>30</xdr:row>
      <xdr:rowOff>156833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0B71940-27CE-3115-CA0E-E8C91D48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31" y="4932142"/>
          <a:ext cx="1142894" cy="1036846"/>
        </a:xfrm>
        <a:prstGeom prst="rect">
          <a:avLst/>
        </a:prstGeom>
      </xdr:spPr>
    </xdr:pic>
    <xdr:clientData/>
  </xdr:twoCellAnchor>
  <xdr:twoCellAnchor editAs="oneCell">
    <xdr:from>
      <xdr:col>14</xdr:col>
      <xdr:colOff>423836</xdr:colOff>
      <xdr:row>25</xdr:row>
      <xdr:rowOff>77391</xdr:rowOff>
    </xdr:from>
    <xdr:to>
      <xdr:col>16</xdr:col>
      <xdr:colOff>72389</xdr:colOff>
      <xdr:row>30</xdr:row>
      <xdr:rowOff>156834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F8D1400-C463-8C6A-FA5A-DDE347F5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3756" y="4931331"/>
          <a:ext cx="1172553" cy="1037658"/>
        </a:xfrm>
        <a:prstGeom prst="rect">
          <a:avLst/>
        </a:prstGeom>
      </xdr:spPr>
    </xdr:pic>
    <xdr:clientData/>
  </xdr:twoCellAnchor>
  <xdr:twoCellAnchor editAs="oneCell">
    <xdr:from>
      <xdr:col>11</xdr:col>
      <xdr:colOff>575025</xdr:colOff>
      <xdr:row>25</xdr:row>
      <xdr:rowOff>78836</xdr:rowOff>
    </xdr:from>
    <xdr:to>
      <xdr:col>13</xdr:col>
      <xdr:colOff>192734</xdr:colOff>
      <xdr:row>30</xdr:row>
      <xdr:rowOff>156834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E2A93E9-772B-0641-E69B-27C3B21A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8945" y="4932776"/>
          <a:ext cx="1141709" cy="1036213"/>
        </a:xfrm>
        <a:prstGeom prst="rect">
          <a:avLst/>
        </a:prstGeom>
      </xdr:spPr>
    </xdr:pic>
    <xdr:clientData/>
  </xdr:twoCellAnchor>
  <xdr:twoCellAnchor editAs="oneCell">
    <xdr:from>
      <xdr:col>13</xdr:col>
      <xdr:colOff>460714</xdr:colOff>
      <xdr:row>25</xdr:row>
      <xdr:rowOff>78345</xdr:rowOff>
    </xdr:from>
    <xdr:to>
      <xdr:col>15</xdr:col>
      <xdr:colOff>111314</xdr:colOff>
      <xdr:row>30</xdr:row>
      <xdr:rowOff>156834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69A4B7E-9888-AF79-B68F-C501DD61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634" y="4932285"/>
          <a:ext cx="1174600" cy="1036704"/>
        </a:xfrm>
        <a:prstGeom prst="rect">
          <a:avLst/>
        </a:prstGeom>
      </xdr:spPr>
    </xdr:pic>
    <xdr:clientData/>
  </xdr:twoCellAnchor>
  <xdr:twoCellAnchor editAs="oneCell">
    <xdr:from>
      <xdr:col>12</xdr:col>
      <xdr:colOff>529973</xdr:colOff>
      <xdr:row>25</xdr:row>
      <xdr:rowOff>77279</xdr:rowOff>
    </xdr:from>
    <xdr:to>
      <xdr:col>14</xdr:col>
      <xdr:colOff>155459</xdr:colOff>
      <xdr:row>30</xdr:row>
      <xdr:rowOff>156833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A48A18B-2A4D-ABE3-903C-CC890E62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5893" y="4931219"/>
          <a:ext cx="1149486" cy="1037769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0</xdr:row>
      <xdr:rowOff>83820</xdr:rowOff>
    </xdr:from>
    <xdr:to>
      <xdr:col>14</xdr:col>
      <xdr:colOff>74295</xdr:colOff>
      <xdr:row>2</xdr:row>
      <xdr:rowOff>11430</xdr:rowOff>
    </xdr:to>
    <xdr:sp macro="" textlink="">
      <xdr:nvSpPr>
        <xdr:cNvPr id="2" name="Rectángulo: esquinas redondeadas 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8E754E0-3CCA-4F00-B552-43410B8B1CBB}"/>
            </a:ext>
          </a:extLst>
        </xdr:cNvPr>
        <xdr:cNvSpPr/>
      </xdr:nvSpPr>
      <xdr:spPr>
        <a:xfrm>
          <a:off x="8542020" y="8382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151</xdr:row>
      <xdr:rowOff>57150</xdr:rowOff>
    </xdr:from>
    <xdr:to>
      <xdr:col>10</xdr:col>
      <xdr:colOff>422910</xdr:colOff>
      <xdr:row>156</xdr:row>
      <xdr:rowOff>34785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0F1A03-6AA6-4093-AB15-CC7964AFC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28898850"/>
          <a:ext cx="2428875" cy="91108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16</xdr:row>
      <xdr:rowOff>4159</xdr:rowOff>
    </xdr:from>
    <xdr:to>
      <xdr:col>10</xdr:col>
      <xdr:colOff>1019175</xdr:colOff>
      <xdr:row>18</xdr:row>
      <xdr:rowOff>34775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55586DB-A6C6-F21E-B4C4-1A984296F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267" b="94289"/>
        <a:stretch/>
      </xdr:blipFill>
      <xdr:spPr>
        <a:xfrm>
          <a:off x="7618095" y="3067399"/>
          <a:ext cx="2377440" cy="403996"/>
        </a:xfrm>
        <a:prstGeom prst="rect">
          <a:avLst/>
        </a:prstGeom>
      </xdr:spPr>
    </xdr:pic>
    <xdr:clientData/>
  </xdr:twoCellAnchor>
  <xdr:twoCellAnchor editAs="oneCell">
    <xdr:from>
      <xdr:col>6</xdr:col>
      <xdr:colOff>163830</xdr:colOff>
      <xdr:row>1</xdr:row>
      <xdr:rowOff>34290</xdr:rowOff>
    </xdr:from>
    <xdr:to>
      <xdr:col>11</xdr:col>
      <xdr:colOff>347649</xdr:colOff>
      <xdr:row>5</xdr:row>
      <xdr:rowOff>110490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D18B60B-574A-19D2-026D-B7072EB3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3510" y="300990"/>
          <a:ext cx="5068239" cy="84010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59054</xdr:colOff>
      <xdr:row>18</xdr:row>
      <xdr:rowOff>4759</xdr:rowOff>
    </xdr:from>
    <xdr:to>
      <xdr:col>10</xdr:col>
      <xdr:colOff>1019175</xdr:colOff>
      <xdr:row>19</xdr:row>
      <xdr:rowOff>190496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408B280-1603-B7A6-5DBA-E2FCF0343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21" t="51825"/>
        <a:stretch/>
      </xdr:blipFill>
      <xdr:spPr>
        <a:xfrm rot="16200000">
          <a:off x="8622506" y="2436967"/>
          <a:ext cx="368617" cy="2377441"/>
        </a:xfrm>
        <a:prstGeom prst="rect">
          <a:avLst/>
        </a:prstGeom>
      </xdr:spPr>
    </xdr:pic>
    <xdr:clientData/>
  </xdr:twoCellAnchor>
  <xdr:twoCellAnchor editAs="oneCell">
    <xdr:from>
      <xdr:col>8</xdr:col>
      <xdr:colOff>781050</xdr:colOff>
      <xdr:row>20</xdr:row>
      <xdr:rowOff>3810</xdr:rowOff>
    </xdr:from>
    <xdr:to>
      <xdr:col>10</xdr:col>
      <xdr:colOff>796290</xdr:colOff>
      <xdr:row>21</xdr:row>
      <xdr:rowOff>188595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BD3318F-3175-E695-5E9A-980B823D7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10" b="65726"/>
        <a:stretch/>
      </xdr:blipFill>
      <xdr:spPr>
        <a:xfrm>
          <a:off x="7547610" y="3813810"/>
          <a:ext cx="2486025" cy="36766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38</xdr:row>
      <xdr:rowOff>0</xdr:rowOff>
    </xdr:from>
    <xdr:to>
      <xdr:col>10</xdr:col>
      <xdr:colOff>1019175</xdr:colOff>
      <xdr:row>40</xdr:row>
      <xdr:rowOff>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0FA8730-4CED-4AA9-814E-205F29FAD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85" t="26122" r="73258" b="50909"/>
        <a:stretch/>
      </xdr:blipFill>
      <xdr:spPr>
        <a:xfrm>
          <a:off x="7618095" y="7170420"/>
          <a:ext cx="2377440" cy="37338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21</xdr:row>
      <xdr:rowOff>186690</xdr:rowOff>
    </xdr:from>
    <xdr:to>
      <xdr:col>10</xdr:col>
      <xdr:colOff>1019175</xdr:colOff>
      <xdr:row>23</xdr:row>
      <xdr:rowOff>186690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8286A5B-388A-F391-F47A-DE9A63DE7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984" r="34711" b="9247"/>
        <a:stretch/>
      </xdr:blipFill>
      <xdr:spPr>
        <a:xfrm>
          <a:off x="7618095" y="4179570"/>
          <a:ext cx="2377440" cy="37338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24</xdr:row>
      <xdr:rowOff>0</xdr:rowOff>
    </xdr:from>
    <xdr:to>
      <xdr:col>10</xdr:col>
      <xdr:colOff>1019175</xdr:colOff>
      <xdr:row>25</xdr:row>
      <xdr:rowOff>186691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498DA5A-A0F9-CB8A-15D3-072898E65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9" b="74587"/>
        <a:stretch/>
      </xdr:blipFill>
      <xdr:spPr>
        <a:xfrm>
          <a:off x="7616191" y="4556760"/>
          <a:ext cx="2379344" cy="369571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26</xdr:row>
      <xdr:rowOff>1</xdr:rowOff>
    </xdr:from>
    <xdr:to>
      <xdr:col>10</xdr:col>
      <xdr:colOff>1019175</xdr:colOff>
      <xdr:row>27</xdr:row>
      <xdr:rowOff>186691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45035359-AD3C-5624-05E6-6E8404E9C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" t="17817" b="38512"/>
        <a:stretch/>
      </xdr:blipFill>
      <xdr:spPr>
        <a:xfrm>
          <a:off x="7618095" y="4930141"/>
          <a:ext cx="2377440" cy="36957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28</xdr:row>
      <xdr:rowOff>1</xdr:rowOff>
    </xdr:from>
    <xdr:to>
      <xdr:col>10</xdr:col>
      <xdr:colOff>1019175</xdr:colOff>
      <xdr:row>29</xdr:row>
      <xdr:rowOff>186691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22400CA9-BB4E-4E79-17B8-9D2CE50C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6190" y="5303521"/>
          <a:ext cx="2379345" cy="36957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29</xdr:row>
      <xdr:rowOff>186691</xdr:rowOff>
    </xdr:from>
    <xdr:to>
      <xdr:col>10</xdr:col>
      <xdr:colOff>1019175</xdr:colOff>
      <xdr:row>32</xdr:row>
      <xdr:rowOff>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6C9D06B-9AE4-D7F2-A35C-E87A30F2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444"/>
        <a:stretch/>
      </xdr:blipFill>
      <xdr:spPr>
        <a:xfrm>
          <a:off x="7618095" y="5673091"/>
          <a:ext cx="2377440" cy="37719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32</xdr:row>
      <xdr:rowOff>1905</xdr:rowOff>
    </xdr:from>
    <xdr:to>
      <xdr:col>10</xdr:col>
      <xdr:colOff>1019175</xdr:colOff>
      <xdr:row>34</xdr:row>
      <xdr:rowOff>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A5710BFD-1E10-BB4E-7419-43D2F40C5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83" r="18300" b="95331"/>
        <a:stretch/>
      </xdr:blipFill>
      <xdr:spPr>
        <a:xfrm>
          <a:off x="7618095" y="6052185"/>
          <a:ext cx="237744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59057</xdr:colOff>
      <xdr:row>34</xdr:row>
      <xdr:rowOff>0</xdr:rowOff>
    </xdr:from>
    <xdr:to>
      <xdr:col>10</xdr:col>
      <xdr:colOff>1019175</xdr:colOff>
      <xdr:row>36</xdr:row>
      <xdr:rowOff>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CC682CEF-C642-64E1-C0C3-8FF70B397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86"/>
        <a:stretch/>
      </xdr:blipFill>
      <xdr:spPr>
        <a:xfrm>
          <a:off x="7618097" y="6423660"/>
          <a:ext cx="2377438" cy="37338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42</xdr:row>
      <xdr:rowOff>0</xdr:rowOff>
    </xdr:from>
    <xdr:to>
      <xdr:col>10</xdr:col>
      <xdr:colOff>1019175</xdr:colOff>
      <xdr:row>44</xdr:row>
      <xdr:rowOff>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906AB5C-0BE1-F5F1-6BBF-9B279E75E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87" r="85521" b="51039"/>
        <a:stretch/>
      </xdr:blipFill>
      <xdr:spPr>
        <a:xfrm>
          <a:off x="7618095" y="7917180"/>
          <a:ext cx="2377440" cy="373380"/>
        </a:xfrm>
        <a:prstGeom prst="rect">
          <a:avLst/>
        </a:prstGeom>
      </xdr:spPr>
    </xdr:pic>
    <xdr:clientData/>
  </xdr:twoCellAnchor>
  <xdr:twoCellAnchor editAs="oneCell">
    <xdr:from>
      <xdr:col>9</xdr:col>
      <xdr:colOff>55929</xdr:colOff>
      <xdr:row>36</xdr:row>
      <xdr:rowOff>0</xdr:rowOff>
    </xdr:from>
    <xdr:to>
      <xdr:col>10</xdr:col>
      <xdr:colOff>1019174</xdr:colOff>
      <xdr:row>38</xdr:row>
      <xdr:rowOff>2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3654D8BB-B469-A4F4-320B-A58A27C88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436" r="62978"/>
        <a:stretch/>
      </xdr:blipFill>
      <xdr:spPr>
        <a:xfrm rot="5400000">
          <a:off x="8618561" y="5793448"/>
          <a:ext cx="373382" cy="238056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</xdr:colOff>
      <xdr:row>40</xdr:row>
      <xdr:rowOff>3812</xdr:rowOff>
    </xdr:from>
    <xdr:to>
      <xdr:col>10</xdr:col>
      <xdr:colOff>1019175</xdr:colOff>
      <xdr:row>42</xdr:row>
      <xdr:rowOff>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64378C4-123A-3D2C-81C3-C71A035B3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92" b="9533"/>
        <a:stretch/>
      </xdr:blipFill>
      <xdr:spPr>
        <a:xfrm>
          <a:off x="7618095" y="7547612"/>
          <a:ext cx="2377440" cy="369568"/>
        </a:xfrm>
        <a:prstGeom prst="rect">
          <a:avLst/>
        </a:prstGeom>
      </xdr:spPr>
    </xdr:pic>
    <xdr:clientData/>
  </xdr:twoCellAnchor>
  <xdr:twoCellAnchor>
    <xdr:from>
      <xdr:col>7</xdr:col>
      <xdr:colOff>15240</xdr:colOff>
      <xdr:row>0</xdr:row>
      <xdr:rowOff>53340</xdr:rowOff>
    </xdr:from>
    <xdr:to>
      <xdr:col>10</xdr:col>
      <xdr:colOff>51435</xdr:colOff>
      <xdr:row>1</xdr:row>
      <xdr:rowOff>171450</xdr:rowOff>
    </xdr:to>
    <xdr:sp macro="" textlink="">
      <xdr:nvSpPr>
        <xdr:cNvPr id="2" name="Rectángulo: esquinas redondeadas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8F14615-8D44-40DE-B19D-16B53B9E51E1}"/>
            </a:ext>
          </a:extLst>
        </xdr:cNvPr>
        <xdr:cNvSpPr/>
      </xdr:nvSpPr>
      <xdr:spPr>
        <a:xfrm>
          <a:off x="5836920" y="5334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560070</xdr:colOff>
      <xdr:row>34</xdr:row>
      <xdr:rowOff>142875</xdr:rowOff>
    </xdr:from>
    <xdr:to>
      <xdr:col>10</xdr:col>
      <xdr:colOff>613410</xdr:colOff>
      <xdr:row>39</xdr:row>
      <xdr:rowOff>187185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C4780A-E7CB-4DF9-9330-1BDF4352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9470" y="6817995"/>
          <a:ext cx="2436495" cy="981570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149</xdr:row>
      <xdr:rowOff>57150</xdr:rowOff>
    </xdr:from>
    <xdr:to>
      <xdr:col>10</xdr:col>
      <xdr:colOff>422910</xdr:colOff>
      <xdr:row>154</xdr:row>
      <xdr:rowOff>34785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FC1848-3DD3-4466-BD25-709B5CDC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28898850"/>
          <a:ext cx="2428875" cy="9110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</xdr:colOff>
      <xdr:row>2</xdr:row>
      <xdr:rowOff>57150</xdr:rowOff>
    </xdr:from>
    <xdr:to>
      <xdr:col>10</xdr:col>
      <xdr:colOff>422765</xdr:colOff>
      <xdr:row>10</xdr:row>
      <xdr:rowOff>3341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C815A0-3367-40D2-BFAE-5E1ADD2A4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070" y="514350"/>
          <a:ext cx="1843895" cy="14740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645794</xdr:colOff>
      <xdr:row>10</xdr:row>
      <xdr:rowOff>11431</xdr:rowOff>
    </xdr:from>
    <xdr:to>
      <xdr:col>12</xdr:col>
      <xdr:colOff>72390</xdr:colOff>
      <xdr:row>22</xdr:row>
      <xdr:rowOff>148591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4D06E6D-81D7-E896-B149-2B79173D2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99" r="1557" b="38172"/>
        <a:stretch/>
      </xdr:blipFill>
      <xdr:spPr>
        <a:xfrm>
          <a:off x="6513194" y="1992631"/>
          <a:ext cx="4109086" cy="2409825"/>
        </a:xfrm>
        <a:prstGeom prst="rect">
          <a:avLst/>
        </a:prstGeom>
      </xdr:spPr>
    </xdr:pic>
    <xdr:clientData/>
  </xdr:twoCellAnchor>
  <xdr:twoCellAnchor editAs="oneCell">
    <xdr:from>
      <xdr:col>7</xdr:col>
      <xdr:colOff>689610</xdr:colOff>
      <xdr:row>22</xdr:row>
      <xdr:rowOff>135256</xdr:rowOff>
    </xdr:from>
    <xdr:to>
      <xdr:col>11</xdr:col>
      <xdr:colOff>338725</xdr:colOff>
      <xdr:row>23</xdr:row>
      <xdr:rowOff>186691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7268CD1-5EF6-4481-A44D-33ACD3B2F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8" t="93615" r="1558" b="271"/>
        <a:stretch/>
      </xdr:blipFill>
      <xdr:spPr>
        <a:xfrm>
          <a:off x="6557010" y="4402456"/>
          <a:ext cx="3581035" cy="226695"/>
        </a:xfrm>
        <a:prstGeom prst="rect">
          <a:avLst/>
        </a:prstGeom>
      </xdr:spPr>
    </xdr:pic>
    <xdr:clientData/>
  </xdr:twoCellAnchor>
  <xdr:twoCellAnchor>
    <xdr:from>
      <xdr:col>7</xdr:col>
      <xdr:colOff>60960</xdr:colOff>
      <xdr:row>0</xdr:row>
      <xdr:rowOff>45720</xdr:rowOff>
    </xdr:from>
    <xdr:to>
      <xdr:col>10</xdr:col>
      <xdr:colOff>97155</xdr:colOff>
      <xdr:row>1</xdr:row>
      <xdr:rowOff>163830</xdr:rowOff>
    </xdr:to>
    <xdr:sp macro="" textlink="">
      <xdr:nvSpPr>
        <xdr:cNvPr id="5" name="Rectángulo: esquinas redondeadas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5E4CE4-6129-48E2-BBE5-F5FF6F35F13D}"/>
            </a:ext>
          </a:extLst>
        </xdr:cNvPr>
        <xdr:cNvSpPr/>
      </xdr:nvSpPr>
      <xdr:spPr>
        <a:xfrm>
          <a:off x="5920740" y="45720"/>
          <a:ext cx="23221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207</xdr:row>
      <xdr:rowOff>47625</xdr:rowOff>
    </xdr:from>
    <xdr:to>
      <xdr:col>9</xdr:col>
      <xdr:colOff>80010</xdr:colOff>
      <xdr:row>213</xdr:row>
      <xdr:rowOff>41203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AD1F22-BAA0-F7F8-203E-66D384F73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39557325"/>
          <a:ext cx="1771650" cy="1138483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204</xdr:row>
      <xdr:rowOff>85725</xdr:rowOff>
    </xdr:from>
    <xdr:to>
      <xdr:col>8</xdr:col>
      <xdr:colOff>725804</xdr:colOff>
      <xdr:row>206</xdr:row>
      <xdr:rowOff>111314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CCC9D61-62C1-42AE-BF68-1190110C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3902392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25</xdr:row>
      <xdr:rowOff>19049</xdr:rowOff>
    </xdr:from>
    <xdr:to>
      <xdr:col>11</xdr:col>
      <xdr:colOff>723304</xdr:colOff>
      <xdr:row>27</xdr:row>
      <xdr:rowOff>186689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944AC8-FEF2-D20C-43EB-C41567441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4" t="4477" r="8168" b="8955"/>
        <a:stretch/>
      </xdr:blipFill>
      <xdr:spPr>
        <a:xfrm>
          <a:off x="8514754" y="4876799"/>
          <a:ext cx="704850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761404</xdr:colOff>
      <xdr:row>28</xdr:row>
      <xdr:rowOff>32622</xdr:rowOff>
    </xdr:from>
    <xdr:to>
      <xdr:col>11</xdr:col>
      <xdr:colOff>542424</xdr:colOff>
      <xdr:row>30</xdr:row>
      <xdr:rowOff>156210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0EB45D7-49A7-C4E7-0D4D-9E1A4F94F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132"/>
        <a:stretch/>
      </xdr:blipFill>
      <xdr:spPr>
        <a:xfrm>
          <a:off x="8495704" y="5471397"/>
          <a:ext cx="767810" cy="510303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25</xdr:row>
      <xdr:rowOff>20836</xdr:rowOff>
    </xdr:from>
    <xdr:to>
      <xdr:col>15</xdr:col>
      <xdr:colOff>4071</xdr:colOff>
      <xdr:row>27</xdr:row>
      <xdr:rowOff>185956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6F30A81-CF4D-4E5F-9200-B08BBE09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4878586"/>
          <a:ext cx="756884" cy="542310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28</xdr:row>
      <xdr:rowOff>19747</xdr:rowOff>
    </xdr:from>
    <xdr:to>
      <xdr:col>15</xdr:col>
      <xdr:colOff>4071</xdr:colOff>
      <xdr:row>30</xdr:row>
      <xdr:rowOff>186785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6E67C1D-8E2C-4DE5-2053-195018492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5458522"/>
          <a:ext cx="756884" cy="540418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31</xdr:row>
      <xdr:rowOff>28949</xdr:rowOff>
    </xdr:from>
    <xdr:to>
      <xdr:col>12</xdr:col>
      <xdr:colOff>3809</xdr:colOff>
      <xdr:row>34</xdr:row>
      <xdr:rowOff>3554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E6857D4-2AC9-CC8C-5841-077A2F83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6048749"/>
          <a:ext cx="753070" cy="546105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18713</xdr:colOff>
      <xdr:row>31</xdr:row>
      <xdr:rowOff>14132</xdr:rowOff>
    </xdr:from>
    <xdr:to>
      <xdr:col>15</xdr:col>
      <xdr:colOff>4071</xdr:colOff>
      <xdr:row>33</xdr:row>
      <xdr:rowOff>185909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9A3CB85-4253-A2E2-6618-9C96EB86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3" y="6033932"/>
          <a:ext cx="756883" cy="541347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34</xdr:row>
      <xdr:rowOff>36107</xdr:rowOff>
    </xdr:from>
    <xdr:to>
      <xdr:col>12</xdr:col>
      <xdr:colOff>34290</xdr:colOff>
      <xdr:row>37</xdr:row>
      <xdr:rowOff>2498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C273AB6-0BD0-B0A2-D8C9-1EDCC26D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6636932"/>
          <a:ext cx="762596" cy="547416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18713</xdr:colOff>
      <xdr:row>34</xdr:row>
      <xdr:rowOff>23914</xdr:rowOff>
    </xdr:from>
    <xdr:to>
      <xdr:col>15</xdr:col>
      <xdr:colOff>4071</xdr:colOff>
      <xdr:row>36</xdr:row>
      <xdr:rowOff>186703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5073C79-2329-5C46-239E-7343A026D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3" y="6624739"/>
          <a:ext cx="756883" cy="526644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37</xdr:row>
      <xdr:rowOff>29794</xdr:rowOff>
    </xdr:from>
    <xdr:to>
      <xdr:col>12</xdr:col>
      <xdr:colOff>33788</xdr:colOff>
      <xdr:row>39</xdr:row>
      <xdr:rowOff>186464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AF821F5-FA7F-5E68-CAD2-EA4972F0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7211644"/>
          <a:ext cx="767809" cy="535765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37</xdr:row>
      <xdr:rowOff>28215</xdr:rowOff>
    </xdr:from>
    <xdr:to>
      <xdr:col>15</xdr:col>
      <xdr:colOff>4071</xdr:colOff>
      <xdr:row>39</xdr:row>
      <xdr:rowOff>152475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015D874-2092-E774-4704-B7CA102D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7210065"/>
          <a:ext cx="756884" cy="505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40</xdr:row>
      <xdr:rowOff>41835</xdr:rowOff>
    </xdr:from>
    <xdr:to>
      <xdr:col>12</xdr:col>
      <xdr:colOff>33789</xdr:colOff>
      <xdr:row>42</xdr:row>
      <xdr:rowOff>186724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AFE586D-88CE-E843-B604-628B5E26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7804710"/>
          <a:ext cx="767810" cy="512554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40</xdr:row>
      <xdr:rowOff>32940</xdr:rowOff>
    </xdr:from>
    <xdr:to>
      <xdr:col>15</xdr:col>
      <xdr:colOff>4071</xdr:colOff>
      <xdr:row>42</xdr:row>
      <xdr:rowOff>155295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66C4FFF1-DEB3-9609-1873-F0EE33E3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7795815"/>
          <a:ext cx="756884" cy="505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43</xdr:row>
      <xdr:rowOff>37035</xdr:rowOff>
    </xdr:from>
    <xdr:to>
      <xdr:col>12</xdr:col>
      <xdr:colOff>33789</xdr:colOff>
      <xdr:row>45</xdr:row>
      <xdr:rowOff>187639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C8632B8-F747-06BE-9B49-AB3DF249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8380935"/>
          <a:ext cx="767810" cy="512554"/>
        </a:xfrm>
        <a:prstGeom prst="rect">
          <a:avLst/>
        </a:prstGeom>
      </xdr:spPr>
    </xdr:pic>
    <xdr:clientData/>
  </xdr:twoCellAnchor>
  <xdr:twoCellAnchor editAs="oneCell">
    <xdr:from>
      <xdr:col>14</xdr:col>
      <xdr:colOff>18712</xdr:colOff>
      <xdr:row>43</xdr:row>
      <xdr:rowOff>47190</xdr:rowOff>
    </xdr:from>
    <xdr:to>
      <xdr:col>15</xdr:col>
      <xdr:colOff>4071</xdr:colOff>
      <xdr:row>45</xdr:row>
      <xdr:rowOff>186690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5EDA640-93DA-B82F-CAE7-1068D5FD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012" y="8391090"/>
          <a:ext cx="756884" cy="505260"/>
        </a:xfrm>
        <a:prstGeom prst="rect">
          <a:avLst/>
        </a:prstGeom>
      </xdr:spPr>
    </xdr:pic>
    <xdr:clientData/>
  </xdr:twoCellAnchor>
  <xdr:twoCellAnchor editAs="oneCell">
    <xdr:from>
      <xdr:col>11</xdr:col>
      <xdr:colOff>18454</xdr:colOff>
      <xdr:row>46</xdr:row>
      <xdr:rowOff>41760</xdr:rowOff>
    </xdr:from>
    <xdr:to>
      <xdr:col>12</xdr:col>
      <xdr:colOff>33789</xdr:colOff>
      <xdr:row>48</xdr:row>
      <xdr:rowOff>186649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7790A3B-59BF-E0C7-75B3-397D3505B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754" y="8966685"/>
          <a:ext cx="767810" cy="51255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133350</xdr:rowOff>
    </xdr:from>
    <xdr:to>
      <xdr:col>15</xdr:col>
      <xdr:colOff>195204</xdr:colOff>
      <xdr:row>54</xdr:row>
      <xdr:rowOff>118873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46702648-3809-4174-3584-911062354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9639300"/>
          <a:ext cx="2486919" cy="945643"/>
        </a:xfrm>
        <a:prstGeom prst="rect">
          <a:avLst/>
        </a:prstGeom>
      </xdr:spPr>
    </xdr:pic>
    <xdr:clientData/>
  </xdr:twoCellAnchor>
  <xdr:twoCellAnchor editAs="oneCell">
    <xdr:from>
      <xdr:col>11</xdr:col>
      <xdr:colOff>102870</xdr:colOff>
      <xdr:row>0</xdr:row>
      <xdr:rowOff>120015</xdr:rowOff>
    </xdr:from>
    <xdr:to>
      <xdr:col>16</xdr:col>
      <xdr:colOff>114300</xdr:colOff>
      <xdr:row>12</xdr:row>
      <xdr:rowOff>186690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9A88F850-AB43-6BA8-E597-CD0D0BF4F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47" t="13116" r="12129" b="26869"/>
        <a:stretch/>
      </xdr:blipFill>
      <xdr:spPr>
        <a:xfrm>
          <a:off x="10153650" y="120015"/>
          <a:ext cx="3821430" cy="2428875"/>
        </a:xfrm>
        <a:prstGeom prst="rect">
          <a:avLst/>
        </a:prstGeom>
      </xdr:spPr>
    </xdr:pic>
    <xdr:clientData/>
  </xdr:twoCellAnchor>
  <xdr:twoCellAnchor>
    <xdr:from>
      <xdr:col>11</xdr:col>
      <xdr:colOff>22860</xdr:colOff>
      <xdr:row>0</xdr:row>
      <xdr:rowOff>53340</xdr:rowOff>
    </xdr:from>
    <xdr:to>
      <xdr:col>14</xdr:col>
      <xdr:colOff>55245</xdr:colOff>
      <xdr:row>1</xdr:row>
      <xdr:rowOff>173355</xdr:rowOff>
    </xdr:to>
    <xdr:sp macro="" textlink="">
      <xdr:nvSpPr>
        <xdr:cNvPr id="2" name="Rectángulo: esquinas redondeadas 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116C786-C66D-EE3E-C494-678B4D521B67}"/>
            </a:ext>
          </a:extLst>
        </xdr:cNvPr>
        <xdr:cNvSpPr/>
      </xdr:nvSpPr>
      <xdr:spPr>
        <a:xfrm>
          <a:off x="10073640" y="53340"/>
          <a:ext cx="2318385" cy="38671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206</xdr:row>
      <xdr:rowOff>104775</xdr:rowOff>
    </xdr:from>
    <xdr:to>
      <xdr:col>9</xdr:col>
      <xdr:colOff>156210</xdr:colOff>
      <xdr:row>213</xdr:row>
      <xdr:rowOff>149472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3311ED-EAAA-5C75-51A6-945589E5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39423975"/>
          <a:ext cx="1733550" cy="1361052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203</xdr:row>
      <xdr:rowOff>47625</xdr:rowOff>
    </xdr:from>
    <xdr:to>
      <xdr:col>8</xdr:col>
      <xdr:colOff>765809</xdr:colOff>
      <xdr:row>205</xdr:row>
      <xdr:rowOff>73214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2C61768-AC37-42AC-8F6B-F1029FB3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3879532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133350</xdr:rowOff>
    </xdr:from>
    <xdr:to>
      <xdr:col>15</xdr:col>
      <xdr:colOff>195204</xdr:colOff>
      <xdr:row>54</xdr:row>
      <xdr:rowOff>118873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B891CA7-A9FD-4F79-A103-014765E19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647" y="9602321"/>
          <a:ext cx="2486919" cy="945643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0</xdr:row>
      <xdr:rowOff>0</xdr:rowOff>
    </xdr:from>
    <xdr:to>
      <xdr:col>15</xdr:col>
      <xdr:colOff>415291</xdr:colOff>
      <xdr:row>12</xdr:row>
      <xdr:rowOff>155573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729ED9F-EB2C-024A-DE30-67248718C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3" t="40752" r="20465" b="3410"/>
        <a:stretch/>
      </xdr:blipFill>
      <xdr:spPr>
        <a:xfrm>
          <a:off x="8534400" y="0"/>
          <a:ext cx="3419476" cy="2525393"/>
        </a:xfrm>
        <a:prstGeom prst="rect">
          <a:avLst/>
        </a:prstGeom>
      </xdr:spPr>
    </xdr:pic>
    <xdr:clientData/>
  </xdr:twoCellAnchor>
  <xdr:twoCellAnchor editAs="oneCell">
    <xdr:from>
      <xdr:col>11</xdr:col>
      <xdr:colOff>9397</xdr:colOff>
      <xdr:row>39</xdr:row>
      <xdr:rowOff>22410</xdr:rowOff>
    </xdr:from>
    <xdr:to>
      <xdr:col>11</xdr:col>
      <xdr:colOff>758454</xdr:colOff>
      <xdr:row>45</xdr:row>
      <xdr:rowOff>33617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BEF44E58-5837-C6EC-D445-4212255C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044" y="7575175"/>
          <a:ext cx="745247" cy="1154207"/>
        </a:xfrm>
        <a:prstGeom prst="rect">
          <a:avLst/>
        </a:prstGeom>
      </xdr:spPr>
    </xdr:pic>
    <xdr:clientData/>
  </xdr:twoCellAnchor>
  <xdr:twoCellAnchor editAs="oneCell">
    <xdr:from>
      <xdr:col>13</xdr:col>
      <xdr:colOff>27729</xdr:colOff>
      <xdr:row>32</xdr:row>
      <xdr:rowOff>28782</xdr:rowOff>
    </xdr:from>
    <xdr:to>
      <xdr:col>13</xdr:col>
      <xdr:colOff>728160</xdr:colOff>
      <xdr:row>37</xdr:row>
      <xdr:rowOff>187137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4FA9C178-E410-2F64-650C-1F2CAABA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029" y="6229557"/>
          <a:ext cx="702336" cy="1091805"/>
        </a:xfrm>
        <a:prstGeom prst="rect">
          <a:avLst/>
        </a:prstGeom>
      </xdr:spPr>
    </xdr:pic>
    <xdr:clientData/>
  </xdr:twoCellAnchor>
  <xdr:twoCellAnchor editAs="oneCell">
    <xdr:from>
      <xdr:col>15</xdr:col>
      <xdr:colOff>22526</xdr:colOff>
      <xdr:row>32</xdr:row>
      <xdr:rowOff>22411</xdr:rowOff>
    </xdr:from>
    <xdr:to>
      <xdr:col>15</xdr:col>
      <xdr:colOff>728381</xdr:colOff>
      <xdr:row>37</xdr:row>
      <xdr:rowOff>186914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67894B2C-A18D-31B1-5E29-DF63CA51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2173" y="6230470"/>
          <a:ext cx="705855" cy="1109383"/>
        </a:xfrm>
        <a:prstGeom prst="rect">
          <a:avLst/>
        </a:prstGeom>
      </xdr:spPr>
    </xdr:pic>
    <xdr:clientData/>
  </xdr:twoCellAnchor>
  <xdr:twoCellAnchor editAs="oneCell">
    <xdr:from>
      <xdr:col>13</xdr:col>
      <xdr:colOff>22412</xdr:colOff>
      <xdr:row>39</xdr:row>
      <xdr:rowOff>7329</xdr:rowOff>
    </xdr:from>
    <xdr:to>
      <xdr:col>13</xdr:col>
      <xdr:colOff>728382</xdr:colOff>
      <xdr:row>45</xdr:row>
      <xdr:rowOff>33619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300FD686-0421-BC56-3DE2-46EA8BC3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18059" y="7560094"/>
          <a:ext cx="705970" cy="1169290"/>
        </a:xfrm>
        <a:prstGeom prst="rect">
          <a:avLst/>
        </a:prstGeom>
      </xdr:spPr>
    </xdr:pic>
    <xdr:clientData/>
  </xdr:twoCellAnchor>
  <xdr:twoCellAnchor editAs="oneCell">
    <xdr:from>
      <xdr:col>11</xdr:col>
      <xdr:colOff>11668</xdr:colOff>
      <xdr:row>25</xdr:row>
      <xdr:rowOff>28576</xdr:rowOff>
    </xdr:from>
    <xdr:to>
      <xdr:col>11</xdr:col>
      <xdr:colOff>757432</xdr:colOff>
      <xdr:row>31</xdr:row>
      <xdr:rowOff>34290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D172D96-1F89-082F-4452-18BF6C0D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968" y="4886326"/>
          <a:ext cx="73433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23171</xdr:colOff>
      <xdr:row>25</xdr:row>
      <xdr:rowOff>28826</xdr:rowOff>
    </xdr:from>
    <xdr:to>
      <xdr:col>12</xdr:col>
      <xdr:colOff>727796</xdr:colOff>
      <xdr:row>31</xdr:row>
      <xdr:rowOff>3810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5CA168B5-77FC-D526-B6AE-A9E7F685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471" y="4886576"/>
          <a:ext cx="714150" cy="1123699"/>
        </a:xfrm>
        <a:prstGeom prst="rect">
          <a:avLst/>
        </a:prstGeom>
      </xdr:spPr>
    </xdr:pic>
    <xdr:clientData/>
  </xdr:twoCellAnchor>
  <xdr:twoCellAnchor editAs="oneCell">
    <xdr:from>
      <xdr:col>14</xdr:col>
      <xdr:colOff>26759</xdr:colOff>
      <xdr:row>25</xdr:row>
      <xdr:rowOff>18650</xdr:rowOff>
    </xdr:from>
    <xdr:to>
      <xdr:col>14</xdr:col>
      <xdr:colOff>759021</xdr:colOff>
      <xdr:row>31</xdr:row>
      <xdr:rowOff>33617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C3FB1523-950D-A63A-7B61-9BC547DB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4406" y="4882003"/>
          <a:ext cx="715117" cy="1157967"/>
        </a:xfrm>
        <a:prstGeom prst="rect">
          <a:avLst/>
        </a:prstGeom>
      </xdr:spPr>
    </xdr:pic>
    <xdr:clientData/>
  </xdr:twoCellAnchor>
  <xdr:twoCellAnchor editAs="oneCell">
    <xdr:from>
      <xdr:col>13</xdr:col>
      <xdr:colOff>9791</xdr:colOff>
      <xdr:row>25</xdr:row>
      <xdr:rowOff>28018</xdr:rowOff>
    </xdr:from>
    <xdr:to>
      <xdr:col>13</xdr:col>
      <xdr:colOff>758190</xdr:colOff>
      <xdr:row>31</xdr:row>
      <xdr:rowOff>34290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6B1C1ED3-4894-81AD-F0E9-5AE6C014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0091" y="4885768"/>
          <a:ext cx="733159" cy="1134032"/>
        </a:xfrm>
        <a:prstGeom prst="rect">
          <a:avLst/>
        </a:prstGeom>
      </xdr:spPr>
    </xdr:pic>
    <xdr:clientData/>
  </xdr:twoCellAnchor>
  <xdr:twoCellAnchor editAs="oneCell">
    <xdr:from>
      <xdr:col>11</xdr:col>
      <xdr:colOff>24374</xdr:colOff>
      <xdr:row>32</xdr:row>
      <xdr:rowOff>11206</xdr:rowOff>
    </xdr:from>
    <xdr:to>
      <xdr:col>11</xdr:col>
      <xdr:colOff>758638</xdr:colOff>
      <xdr:row>37</xdr:row>
      <xdr:rowOff>186914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43C058F-9FF2-46DF-FA95-0D1662E9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021" y="6219265"/>
          <a:ext cx="715214" cy="1120588"/>
        </a:xfrm>
        <a:prstGeom prst="rect">
          <a:avLst/>
        </a:prstGeom>
      </xdr:spPr>
    </xdr:pic>
    <xdr:clientData/>
  </xdr:twoCellAnchor>
  <xdr:twoCellAnchor editAs="oneCell">
    <xdr:from>
      <xdr:col>12</xdr:col>
      <xdr:colOff>13792</xdr:colOff>
      <xdr:row>32</xdr:row>
      <xdr:rowOff>22411</xdr:rowOff>
    </xdr:from>
    <xdr:to>
      <xdr:col>12</xdr:col>
      <xdr:colOff>757438</xdr:colOff>
      <xdr:row>37</xdr:row>
      <xdr:rowOff>186914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7044F4AD-D7B3-6EEE-AC6F-EA69A2B1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7439" y="6230470"/>
          <a:ext cx="724596" cy="1109383"/>
        </a:xfrm>
        <a:prstGeom prst="rect">
          <a:avLst/>
        </a:prstGeom>
      </xdr:spPr>
    </xdr:pic>
    <xdr:clientData/>
  </xdr:twoCellAnchor>
  <xdr:twoCellAnchor editAs="oneCell">
    <xdr:from>
      <xdr:col>14</xdr:col>
      <xdr:colOff>28541</xdr:colOff>
      <xdr:row>32</xdr:row>
      <xdr:rowOff>33617</xdr:rowOff>
    </xdr:from>
    <xdr:to>
      <xdr:col>14</xdr:col>
      <xdr:colOff>725691</xdr:colOff>
      <xdr:row>37</xdr:row>
      <xdr:rowOff>156882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CDA87AC1-9BAF-09E7-6145-45C3C73B4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6188" y="6241676"/>
          <a:ext cx="697150" cy="1075765"/>
        </a:xfrm>
        <a:prstGeom prst="rect">
          <a:avLst/>
        </a:prstGeom>
      </xdr:spPr>
    </xdr:pic>
    <xdr:clientData/>
  </xdr:twoCellAnchor>
  <xdr:twoCellAnchor editAs="oneCell">
    <xdr:from>
      <xdr:col>12</xdr:col>
      <xdr:colOff>17735</xdr:colOff>
      <xdr:row>38</xdr:row>
      <xdr:rowOff>179293</xdr:rowOff>
    </xdr:from>
    <xdr:to>
      <xdr:col>12</xdr:col>
      <xdr:colOff>758639</xdr:colOff>
      <xdr:row>45</xdr:row>
      <xdr:rowOff>33841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C9F1DBC1-6FF4-886A-4D54-4798C2278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167" r="5156"/>
        <a:stretch/>
      </xdr:blipFill>
      <xdr:spPr>
        <a:xfrm>
          <a:off x="9251382" y="7530352"/>
          <a:ext cx="721854" cy="1187824"/>
        </a:xfrm>
        <a:prstGeom prst="rect">
          <a:avLst/>
        </a:prstGeom>
      </xdr:spPr>
    </xdr:pic>
    <xdr:clientData/>
  </xdr:twoCellAnchor>
  <xdr:twoCellAnchor editAs="oneCell">
    <xdr:from>
      <xdr:col>15</xdr:col>
      <xdr:colOff>33618</xdr:colOff>
      <xdr:row>25</xdr:row>
      <xdr:rowOff>11206</xdr:rowOff>
    </xdr:from>
    <xdr:to>
      <xdr:col>15</xdr:col>
      <xdr:colOff>757914</xdr:colOff>
      <xdr:row>31</xdr:row>
      <xdr:rowOff>33618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6E15FC65-4A88-2555-ED53-47982F77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265" y="4874559"/>
          <a:ext cx="722391" cy="1165412"/>
        </a:xfrm>
        <a:prstGeom prst="rect">
          <a:avLst/>
        </a:prstGeom>
      </xdr:spPr>
    </xdr:pic>
    <xdr:clientData/>
  </xdr:twoCellAnchor>
  <xdr:twoCellAnchor>
    <xdr:from>
      <xdr:col>13</xdr:col>
      <xdr:colOff>262890</xdr:colOff>
      <xdr:row>0</xdr:row>
      <xdr:rowOff>41910</xdr:rowOff>
    </xdr:from>
    <xdr:to>
      <xdr:col>16</xdr:col>
      <xdr:colOff>205740</xdr:colOff>
      <xdr:row>1</xdr:row>
      <xdr:rowOff>160020</xdr:rowOff>
    </xdr:to>
    <xdr:sp macro="" textlink="">
      <xdr:nvSpPr>
        <xdr:cNvPr id="2" name="Rectángulo: esquinas redondeadas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64DE90E-82A3-404D-BC7B-DB68CFD80FA4}"/>
            </a:ext>
          </a:extLst>
        </xdr:cNvPr>
        <xdr:cNvSpPr/>
      </xdr:nvSpPr>
      <xdr:spPr>
        <a:xfrm>
          <a:off x="10283190" y="41910"/>
          <a:ext cx="2228850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714375</xdr:colOff>
      <xdr:row>209</xdr:row>
      <xdr:rowOff>76200</xdr:rowOff>
    </xdr:from>
    <xdr:to>
      <xdr:col>9</xdr:col>
      <xdr:colOff>651510</xdr:colOff>
      <xdr:row>211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7AB824-2AC3-C18D-F738-E897496D0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39966900"/>
          <a:ext cx="2438400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211</xdr:row>
      <xdr:rowOff>76200</xdr:rowOff>
    </xdr:from>
    <xdr:to>
      <xdr:col>9</xdr:col>
      <xdr:colOff>651510</xdr:colOff>
      <xdr:row>212</xdr:row>
      <xdr:rowOff>148590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7655739-C26D-731D-3C0C-3601FD01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40347900"/>
          <a:ext cx="2447925" cy="257175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206</xdr:row>
      <xdr:rowOff>66675</xdr:rowOff>
    </xdr:from>
    <xdr:to>
      <xdr:col>8</xdr:col>
      <xdr:colOff>956309</xdr:colOff>
      <xdr:row>208</xdr:row>
      <xdr:rowOff>75119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CFD6838-E06E-4C3C-8073-593C0E4C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3938587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590550</xdr:colOff>
      <xdr:row>32</xdr:row>
      <xdr:rowOff>9525</xdr:rowOff>
    </xdr:from>
    <xdr:to>
      <xdr:col>15</xdr:col>
      <xdr:colOff>35184</xdr:colOff>
      <xdr:row>37</xdr:row>
      <xdr:rowOff>2668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116808-364B-48CC-9D80-1FF7DAA3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7743825"/>
          <a:ext cx="2486919" cy="945643"/>
        </a:xfrm>
        <a:prstGeom prst="rect">
          <a:avLst/>
        </a:prstGeom>
      </xdr:spPr>
    </xdr:pic>
    <xdr:clientData/>
  </xdr:twoCellAnchor>
  <xdr:twoCellAnchor editAs="oneCell">
    <xdr:from>
      <xdr:col>13</xdr:col>
      <xdr:colOff>22412</xdr:colOff>
      <xdr:row>24</xdr:row>
      <xdr:rowOff>26379</xdr:rowOff>
    </xdr:from>
    <xdr:to>
      <xdr:col>13</xdr:col>
      <xdr:colOff>728382</xdr:colOff>
      <xdr:row>29</xdr:row>
      <xdr:rowOff>156210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C1EC857-E80C-4AA9-BC48-01DA96651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84"/>
        <a:stretch/>
      </xdr:blipFill>
      <xdr:spPr>
        <a:xfrm flipH="1">
          <a:off x="10042712" y="6227154"/>
          <a:ext cx="705970" cy="1088046"/>
        </a:xfrm>
        <a:prstGeom prst="rect">
          <a:avLst/>
        </a:prstGeom>
      </xdr:spPr>
    </xdr:pic>
    <xdr:clientData/>
  </xdr:twoCellAnchor>
  <xdr:twoCellAnchor editAs="oneCell">
    <xdr:from>
      <xdr:col>11</xdr:col>
      <xdr:colOff>21193</xdr:colOff>
      <xdr:row>17</xdr:row>
      <xdr:rowOff>28576</xdr:rowOff>
    </xdr:from>
    <xdr:to>
      <xdr:col>11</xdr:col>
      <xdr:colOff>757432</xdr:colOff>
      <xdr:row>23</xdr:row>
      <xdr:rowOff>34290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5DBB20F-0484-48A5-A552-69180E7F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7493" y="4886326"/>
          <a:ext cx="734334" cy="1133474"/>
        </a:xfrm>
        <a:prstGeom prst="rect">
          <a:avLst/>
        </a:prstGeom>
      </xdr:spPr>
    </xdr:pic>
    <xdr:clientData/>
  </xdr:twoCellAnchor>
  <xdr:twoCellAnchor editAs="oneCell">
    <xdr:from>
      <xdr:col>11</xdr:col>
      <xdr:colOff>753884</xdr:colOff>
      <xdr:row>17</xdr:row>
      <xdr:rowOff>6422</xdr:rowOff>
    </xdr:from>
    <xdr:to>
      <xdr:col>12</xdr:col>
      <xdr:colOff>758190</xdr:colOff>
      <xdr:row>23</xdr:row>
      <xdr:rowOff>3314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AE2C25B-E507-9FF4-1146-D3965B9FF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7" r="-4714"/>
        <a:stretch/>
      </xdr:blipFill>
      <xdr:spPr>
        <a:xfrm flipH="1">
          <a:off x="9250184" y="4864172"/>
          <a:ext cx="760591" cy="1143702"/>
        </a:xfrm>
        <a:prstGeom prst="rect">
          <a:avLst/>
        </a:prstGeom>
      </xdr:spPr>
    </xdr:pic>
    <xdr:clientData/>
  </xdr:twoCellAnchor>
  <xdr:twoCellAnchor editAs="oneCell">
    <xdr:from>
      <xdr:col>14</xdr:col>
      <xdr:colOff>33298</xdr:colOff>
      <xdr:row>17</xdr:row>
      <xdr:rowOff>28575</xdr:rowOff>
    </xdr:from>
    <xdr:to>
      <xdr:col>14</xdr:col>
      <xdr:colOff>758190</xdr:colOff>
      <xdr:row>23</xdr:row>
      <xdr:rowOff>35204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AC7B260D-9FAC-2F36-BF80-E756D7F72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4" t="33227"/>
        <a:stretch/>
      </xdr:blipFill>
      <xdr:spPr>
        <a:xfrm flipH="1">
          <a:off x="10815598" y="4886325"/>
          <a:ext cx="709652" cy="1138199"/>
        </a:xfrm>
        <a:prstGeom prst="rect">
          <a:avLst/>
        </a:prstGeom>
      </xdr:spPr>
    </xdr:pic>
    <xdr:clientData/>
  </xdr:twoCellAnchor>
  <xdr:twoCellAnchor editAs="oneCell">
    <xdr:from>
      <xdr:col>13</xdr:col>
      <xdr:colOff>30898</xdr:colOff>
      <xdr:row>17</xdr:row>
      <xdr:rowOff>19050</xdr:rowOff>
    </xdr:from>
    <xdr:to>
      <xdr:col>13</xdr:col>
      <xdr:colOff>758190</xdr:colOff>
      <xdr:row>23</xdr:row>
      <xdr:rowOff>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C976142-3541-3821-1767-D8FE4B9E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51198" y="4876800"/>
          <a:ext cx="712052" cy="1123950"/>
        </a:xfrm>
        <a:prstGeom prst="rect">
          <a:avLst/>
        </a:prstGeom>
      </xdr:spPr>
    </xdr:pic>
    <xdr:clientData/>
  </xdr:twoCellAnchor>
  <xdr:twoCellAnchor editAs="oneCell">
    <xdr:from>
      <xdr:col>15</xdr:col>
      <xdr:colOff>18968</xdr:colOff>
      <xdr:row>17</xdr:row>
      <xdr:rowOff>9525</xdr:rowOff>
    </xdr:from>
    <xdr:to>
      <xdr:col>15</xdr:col>
      <xdr:colOff>761995</xdr:colOff>
      <xdr:row>23</xdr:row>
      <xdr:rowOff>34290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7A1BE1D-91B2-578E-8C2B-B2159DB5A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00" r="1" b="2753"/>
        <a:stretch/>
      </xdr:blipFill>
      <xdr:spPr>
        <a:xfrm flipH="1">
          <a:off x="11563268" y="4867275"/>
          <a:ext cx="743027" cy="1162050"/>
        </a:xfrm>
        <a:prstGeom prst="rect">
          <a:avLst/>
        </a:prstGeom>
      </xdr:spPr>
    </xdr:pic>
    <xdr:clientData/>
  </xdr:twoCellAnchor>
  <xdr:twoCellAnchor editAs="oneCell">
    <xdr:from>
      <xdr:col>11</xdr:col>
      <xdr:colOff>35624</xdr:colOff>
      <xdr:row>24</xdr:row>
      <xdr:rowOff>47625</xdr:rowOff>
    </xdr:from>
    <xdr:to>
      <xdr:col>11</xdr:col>
      <xdr:colOff>728473</xdr:colOff>
      <xdr:row>29</xdr:row>
      <xdr:rowOff>156210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A6B2A162-90C8-DEDA-9A3E-F733927C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531924" y="6248400"/>
          <a:ext cx="702374" cy="106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33221</xdr:colOff>
      <xdr:row>24</xdr:row>
      <xdr:rowOff>28575</xdr:rowOff>
    </xdr:from>
    <xdr:to>
      <xdr:col>12</xdr:col>
      <xdr:colOff>727709</xdr:colOff>
      <xdr:row>29</xdr:row>
      <xdr:rowOff>186690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1C84046A-6A29-A259-B64E-F522C8CE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91521" y="6229350"/>
          <a:ext cx="700203" cy="109537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0</xdr:row>
      <xdr:rowOff>42676</xdr:rowOff>
    </xdr:from>
    <xdr:to>
      <xdr:col>16</xdr:col>
      <xdr:colOff>34290</xdr:colOff>
      <xdr:row>4</xdr:row>
      <xdr:rowOff>152401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5DC2B59-EF69-86AF-7480-4AC6ABAA4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6" t="35049" r="13085" b="45833"/>
        <a:stretch/>
      </xdr:blipFill>
      <xdr:spPr>
        <a:xfrm>
          <a:off x="8534400" y="42676"/>
          <a:ext cx="3800475" cy="947925"/>
        </a:xfrm>
        <a:prstGeom prst="rect">
          <a:avLst/>
        </a:prstGeom>
      </xdr:spPr>
    </xdr:pic>
    <xdr:clientData/>
  </xdr:twoCellAnchor>
  <xdr:twoCellAnchor>
    <xdr:from>
      <xdr:col>13</xdr:col>
      <xdr:colOff>276225</xdr:colOff>
      <xdr:row>4</xdr:row>
      <xdr:rowOff>129540</xdr:rowOff>
    </xdr:from>
    <xdr:to>
      <xdr:col>16</xdr:col>
      <xdr:colOff>310515</xdr:colOff>
      <xdr:row>6</xdr:row>
      <xdr:rowOff>125730</xdr:rowOff>
    </xdr:to>
    <xdr:sp macro="" textlink="">
      <xdr:nvSpPr>
        <xdr:cNvPr id="4" name="Rectángulo: esquinas redondeadas 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C482242-1496-4943-B91B-D5DAE148F37F}"/>
            </a:ext>
          </a:extLst>
        </xdr:cNvPr>
        <xdr:cNvSpPr/>
      </xdr:nvSpPr>
      <xdr:spPr>
        <a:xfrm>
          <a:off x="10304145" y="967740"/>
          <a:ext cx="2320290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148590</xdr:colOff>
      <xdr:row>1</xdr:row>
      <xdr:rowOff>148590</xdr:rowOff>
    </xdr:from>
    <xdr:to>
      <xdr:col>14</xdr:col>
      <xdr:colOff>720090</xdr:colOff>
      <xdr:row>3</xdr:row>
      <xdr:rowOff>72390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C644FB-E8DA-421C-916F-7A564F88A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29" b="40826"/>
        <a:stretch/>
      </xdr:blipFill>
      <xdr:spPr>
        <a:xfrm>
          <a:off x="8660130" y="415290"/>
          <a:ext cx="2842260" cy="2952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208</xdr:row>
      <xdr:rowOff>180975</xdr:rowOff>
    </xdr:from>
    <xdr:to>
      <xdr:col>9</xdr:col>
      <xdr:colOff>643890</xdr:colOff>
      <xdr:row>210</xdr:row>
      <xdr:rowOff>186690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A1A46B-D708-48E5-9FF7-0959816E7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39881175"/>
          <a:ext cx="243840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210</xdr:row>
      <xdr:rowOff>180975</xdr:rowOff>
    </xdr:from>
    <xdr:to>
      <xdr:col>9</xdr:col>
      <xdr:colOff>681990</xdr:colOff>
      <xdr:row>212</xdr:row>
      <xdr:rowOff>148590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FE6B813-A8C8-4785-A5C4-C5AD48182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40262175"/>
          <a:ext cx="245745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205</xdr:row>
      <xdr:rowOff>85725</xdr:rowOff>
    </xdr:from>
    <xdr:to>
      <xdr:col>8</xdr:col>
      <xdr:colOff>986789</xdr:colOff>
      <xdr:row>207</xdr:row>
      <xdr:rowOff>111314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61092D4-CD85-419A-9C9E-0743B291D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3921442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697230</xdr:colOff>
      <xdr:row>49</xdr:row>
      <xdr:rowOff>171450</xdr:rowOff>
    </xdr:from>
    <xdr:to>
      <xdr:col>15</xdr:col>
      <xdr:colOff>149484</xdr:colOff>
      <xdr:row>54</xdr:row>
      <xdr:rowOff>187453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F5DA5BD-64EE-4BE2-AEDB-D94981924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9902190"/>
          <a:ext cx="2485014" cy="96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72031</xdr:rowOff>
    </xdr:from>
    <xdr:to>
      <xdr:col>14</xdr:col>
      <xdr:colOff>720091</xdr:colOff>
      <xdr:row>7</xdr:row>
      <xdr:rowOff>41910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86D9441-12B8-D93A-5D2F-900D968A4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0" t="27778" r="7985" b="51562"/>
        <a:stretch/>
      </xdr:blipFill>
      <xdr:spPr>
        <a:xfrm>
          <a:off x="8587740" y="719731"/>
          <a:ext cx="2929891" cy="731879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21</xdr:row>
      <xdr:rowOff>4159</xdr:rowOff>
    </xdr:from>
    <xdr:to>
      <xdr:col>15</xdr:col>
      <xdr:colOff>758190</xdr:colOff>
      <xdr:row>23</xdr:row>
      <xdr:rowOff>42395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C900B3-8A45-4452-B553-77AD505EB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267" b="94289"/>
        <a:stretch/>
      </xdr:blipFill>
      <xdr:spPr>
        <a:xfrm>
          <a:off x="7385685" y="3181699"/>
          <a:ext cx="2286000" cy="419236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23</xdr:row>
      <xdr:rowOff>4759</xdr:rowOff>
    </xdr:from>
    <xdr:to>
      <xdr:col>15</xdr:col>
      <xdr:colOff>758191</xdr:colOff>
      <xdr:row>24</xdr:row>
      <xdr:rowOff>190496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1BBFE7-227D-4270-9FFF-ADACD59E0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21" t="51825"/>
        <a:stretch/>
      </xdr:blipFill>
      <xdr:spPr>
        <a:xfrm rot="16200000">
          <a:off x="8340567" y="2616037"/>
          <a:ext cx="376237" cy="2286001"/>
        </a:xfrm>
        <a:prstGeom prst="rect">
          <a:avLst/>
        </a:prstGeom>
      </xdr:spPr>
    </xdr:pic>
    <xdr:clientData/>
  </xdr:twoCellAnchor>
  <xdr:twoCellAnchor editAs="oneCell">
    <xdr:from>
      <xdr:col>12</xdr:col>
      <xdr:colOff>742950</xdr:colOff>
      <xdr:row>25</xdr:row>
      <xdr:rowOff>3810</xdr:rowOff>
    </xdr:from>
    <xdr:to>
      <xdr:col>16</xdr:col>
      <xdr:colOff>72390</xdr:colOff>
      <xdr:row>26</xdr:row>
      <xdr:rowOff>188595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202B662-60A2-42D3-894C-A69285354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10" b="65726"/>
        <a:stretch/>
      </xdr:blipFill>
      <xdr:spPr>
        <a:xfrm>
          <a:off x="7376160" y="3958590"/>
          <a:ext cx="2364105" cy="37528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16</xdr:col>
      <xdr:colOff>0</xdr:colOff>
      <xdr:row>45</xdr:row>
      <xdr:rowOff>3810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AFDE2B4-BC0F-40CE-B8DD-A7CB2358A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85" t="26122" r="73258" b="50909"/>
        <a:stretch/>
      </xdr:blipFill>
      <xdr:spPr>
        <a:xfrm>
          <a:off x="7391400" y="7452360"/>
          <a:ext cx="228600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26</xdr:row>
      <xdr:rowOff>186690</xdr:rowOff>
    </xdr:from>
    <xdr:to>
      <xdr:col>15</xdr:col>
      <xdr:colOff>758190</xdr:colOff>
      <xdr:row>29</xdr:row>
      <xdr:rowOff>3810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4F72657-FD5B-40CE-8B53-27F11DD26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984" r="34711" b="9247"/>
        <a:stretch/>
      </xdr:blipFill>
      <xdr:spPr>
        <a:xfrm>
          <a:off x="7385685" y="4331970"/>
          <a:ext cx="228600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748664</xdr:colOff>
      <xdr:row>28</xdr:row>
      <xdr:rowOff>190500</xdr:rowOff>
    </xdr:from>
    <xdr:to>
      <xdr:col>15</xdr:col>
      <xdr:colOff>758188</xdr:colOff>
      <xdr:row>31</xdr:row>
      <xdr:rowOff>3811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F5BF8BB2-DD88-400A-BB76-2D50F7D40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9" b="74587"/>
        <a:stretch/>
      </xdr:blipFill>
      <xdr:spPr>
        <a:xfrm>
          <a:off x="7379969" y="4724400"/>
          <a:ext cx="2287904" cy="384811"/>
        </a:xfrm>
        <a:prstGeom prst="rect">
          <a:avLst/>
        </a:prstGeom>
      </xdr:spPr>
    </xdr:pic>
    <xdr:clientData/>
  </xdr:twoCellAnchor>
  <xdr:twoCellAnchor editAs="oneCell">
    <xdr:from>
      <xdr:col>12</xdr:col>
      <xdr:colOff>750570</xdr:colOff>
      <xdr:row>31</xdr:row>
      <xdr:rowOff>1</xdr:rowOff>
    </xdr:from>
    <xdr:to>
      <xdr:col>15</xdr:col>
      <xdr:colOff>758190</xdr:colOff>
      <xdr:row>32</xdr:row>
      <xdr:rowOff>186691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927DB36-AA07-439E-8673-33AC6DED9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" t="17817" b="38512"/>
        <a:stretch/>
      </xdr:blipFill>
      <xdr:spPr>
        <a:xfrm>
          <a:off x="7381875" y="5120641"/>
          <a:ext cx="2286000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748665</xdr:colOff>
      <xdr:row>33</xdr:row>
      <xdr:rowOff>1</xdr:rowOff>
    </xdr:from>
    <xdr:to>
      <xdr:col>15</xdr:col>
      <xdr:colOff>758190</xdr:colOff>
      <xdr:row>34</xdr:row>
      <xdr:rowOff>186691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9665EF4-8D81-4786-A07C-7370CBC4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9970" y="5509261"/>
          <a:ext cx="2287905" cy="37719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34</xdr:row>
      <xdr:rowOff>186691</xdr:rowOff>
    </xdr:from>
    <xdr:to>
      <xdr:col>15</xdr:col>
      <xdr:colOff>758190</xdr:colOff>
      <xdr:row>37</xdr:row>
      <xdr:rowOff>34291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86EFEA1-0A32-4109-BE57-3EC476444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5444"/>
        <a:stretch/>
      </xdr:blipFill>
      <xdr:spPr>
        <a:xfrm>
          <a:off x="7385685" y="5886451"/>
          <a:ext cx="2286000" cy="400050"/>
        </a:xfrm>
        <a:prstGeom prst="rect">
          <a:avLst/>
        </a:prstGeom>
      </xdr:spPr>
    </xdr:pic>
    <xdr:clientData/>
  </xdr:twoCellAnchor>
  <xdr:twoCellAnchor editAs="oneCell">
    <xdr:from>
      <xdr:col>12</xdr:col>
      <xdr:colOff>754380</xdr:colOff>
      <xdr:row>36</xdr:row>
      <xdr:rowOff>192405</xdr:rowOff>
    </xdr:from>
    <xdr:to>
      <xdr:col>15</xdr:col>
      <xdr:colOff>758190</xdr:colOff>
      <xdr:row>39</xdr:row>
      <xdr:rowOff>34290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46FE5097-7FE3-4F09-B4FF-97C6DA130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83" r="18300" b="95331"/>
        <a:stretch/>
      </xdr:blipFill>
      <xdr:spPr>
        <a:xfrm>
          <a:off x="7385685" y="6280785"/>
          <a:ext cx="2286000" cy="394335"/>
        </a:xfrm>
        <a:prstGeom prst="rect">
          <a:avLst/>
        </a:prstGeom>
      </xdr:spPr>
    </xdr:pic>
    <xdr:clientData/>
  </xdr:twoCellAnchor>
  <xdr:twoCellAnchor editAs="oneCell">
    <xdr:from>
      <xdr:col>12</xdr:col>
      <xdr:colOff>758190</xdr:colOff>
      <xdr:row>39</xdr:row>
      <xdr:rowOff>0</xdr:rowOff>
    </xdr:from>
    <xdr:to>
      <xdr:col>15</xdr:col>
      <xdr:colOff>758188</xdr:colOff>
      <xdr:row>41</xdr:row>
      <xdr:rowOff>3810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21BE2497-AD74-4393-B7E3-B3618DA32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86"/>
        <a:stretch/>
      </xdr:blipFill>
      <xdr:spPr>
        <a:xfrm>
          <a:off x="7387590" y="6675120"/>
          <a:ext cx="2285998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756285</xdr:colOff>
      <xdr:row>46</xdr:row>
      <xdr:rowOff>190500</xdr:rowOff>
    </xdr:from>
    <xdr:to>
      <xdr:col>15</xdr:col>
      <xdr:colOff>758190</xdr:colOff>
      <xdr:row>49</xdr:row>
      <xdr:rowOff>3810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BF8DCAF-6815-4494-B459-CDDC79C4E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887" r="85521" b="51039"/>
        <a:stretch/>
      </xdr:blipFill>
      <xdr:spPr>
        <a:xfrm>
          <a:off x="7387590" y="8221980"/>
          <a:ext cx="2286000" cy="388620"/>
        </a:xfrm>
        <a:prstGeom prst="rect">
          <a:avLst/>
        </a:prstGeom>
      </xdr:spPr>
    </xdr:pic>
    <xdr:clientData/>
  </xdr:twoCellAnchor>
  <xdr:twoCellAnchor editAs="oneCell">
    <xdr:from>
      <xdr:col>12</xdr:col>
      <xdr:colOff>745539</xdr:colOff>
      <xdr:row>41</xdr:row>
      <xdr:rowOff>0</xdr:rowOff>
    </xdr:from>
    <xdr:to>
      <xdr:col>15</xdr:col>
      <xdr:colOff>758189</xdr:colOff>
      <xdr:row>43</xdr:row>
      <xdr:rowOff>3812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6692B0E-C473-46C6-8CE4-B94E04451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436" r="62978"/>
        <a:stretch/>
      </xdr:blipFill>
      <xdr:spPr>
        <a:xfrm rot="5400000">
          <a:off x="8328048" y="6114441"/>
          <a:ext cx="388622" cy="2287220"/>
        </a:xfrm>
        <a:prstGeom prst="rect">
          <a:avLst/>
        </a:prstGeom>
      </xdr:spPr>
    </xdr:pic>
    <xdr:clientData/>
  </xdr:twoCellAnchor>
  <xdr:twoCellAnchor editAs="oneCell">
    <xdr:from>
      <xdr:col>12</xdr:col>
      <xdr:colOff>748665</xdr:colOff>
      <xdr:row>45</xdr:row>
      <xdr:rowOff>3812</xdr:rowOff>
    </xdr:from>
    <xdr:to>
      <xdr:col>15</xdr:col>
      <xdr:colOff>758190</xdr:colOff>
      <xdr:row>47</xdr:row>
      <xdr:rowOff>3810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9C158A3-5D40-4FDE-AE20-3B979F1AE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292" b="9533"/>
        <a:stretch/>
      </xdr:blipFill>
      <xdr:spPr>
        <a:xfrm>
          <a:off x="7379970" y="7844792"/>
          <a:ext cx="2286000" cy="384808"/>
        </a:xfrm>
        <a:prstGeom prst="rect">
          <a:avLst/>
        </a:prstGeom>
      </xdr:spPr>
    </xdr:pic>
    <xdr:clientData/>
  </xdr:twoCellAnchor>
  <xdr:twoCellAnchor>
    <xdr:from>
      <xdr:col>11</xdr:col>
      <xdr:colOff>78105</xdr:colOff>
      <xdr:row>0</xdr:row>
      <xdr:rowOff>1905</xdr:rowOff>
    </xdr:from>
    <xdr:to>
      <xdr:col>14</xdr:col>
      <xdr:colOff>116205</xdr:colOff>
      <xdr:row>1</xdr:row>
      <xdr:rowOff>116205</xdr:rowOff>
    </xdr:to>
    <xdr:sp macro="" textlink="">
      <xdr:nvSpPr>
        <xdr:cNvPr id="4" name="Rectángulo: esquinas redondeadas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4CE754E-FF50-4D2E-AAF0-DD27603DF4C9}"/>
            </a:ext>
          </a:extLst>
        </xdr:cNvPr>
        <xdr:cNvSpPr/>
      </xdr:nvSpPr>
      <xdr:spPr>
        <a:xfrm>
          <a:off x="8589645" y="1905"/>
          <a:ext cx="2324100" cy="381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206</xdr:row>
      <xdr:rowOff>85726</xdr:rowOff>
    </xdr:from>
    <xdr:to>
      <xdr:col>9</xdr:col>
      <xdr:colOff>118110</xdr:colOff>
      <xdr:row>212</xdr:row>
      <xdr:rowOff>186552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90B02C-0BD5-F71A-8161-D934B2EF2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39404926"/>
          <a:ext cx="1847850" cy="1247636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203</xdr:row>
      <xdr:rowOff>114300</xdr:rowOff>
    </xdr:from>
    <xdr:to>
      <xdr:col>8</xdr:col>
      <xdr:colOff>834389</xdr:colOff>
      <xdr:row>205</xdr:row>
      <xdr:rowOff>118934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C27580-9219-4DF0-8D74-C12842265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3886200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12</xdr:col>
      <xdr:colOff>297180</xdr:colOff>
      <xdr:row>61</xdr:row>
      <xdr:rowOff>45720</xdr:rowOff>
    </xdr:from>
    <xdr:to>
      <xdr:col>15</xdr:col>
      <xdr:colOff>339984</xdr:colOff>
      <xdr:row>66</xdr:row>
      <xdr:rowOff>38863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8029A3-1FDD-4903-AD8C-E882A5738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4060" y="11803380"/>
          <a:ext cx="2504064" cy="945643"/>
        </a:xfrm>
        <a:prstGeom prst="rect">
          <a:avLst/>
        </a:prstGeom>
      </xdr:spPr>
    </xdr:pic>
    <xdr:clientData/>
  </xdr:twoCellAnchor>
  <xdr:twoCellAnchor editAs="oneCell">
    <xdr:from>
      <xdr:col>11</xdr:col>
      <xdr:colOff>13001</xdr:colOff>
      <xdr:row>32</xdr:row>
      <xdr:rowOff>0</xdr:rowOff>
    </xdr:from>
    <xdr:to>
      <xdr:col>12</xdr:col>
      <xdr:colOff>0</xdr:colOff>
      <xdr:row>38</xdr:row>
      <xdr:rowOff>34514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3E36F8-51F4-40AB-B09E-60A7547E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301" y="6200775"/>
          <a:ext cx="806149" cy="1160369"/>
        </a:xfrm>
        <a:prstGeom prst="rect">
          <a:avLst/>
        </a:prstGeom>
      </xdr:spPr>
    </xdr:pic>
    <xdr:clientData/>
  </xdr:twoCellAnchor>
  <xdr:twoCellAnchor editAs="oneCell">
    <xdr:from>
      <xdr:col>12</xdr:col>
      <xdr:colOff>3362</xdr:colOff>
      <xdr:row>38</xdr:row>
      <xdr:rowOff>188304</xdr:rowOff>
    </xdr:from>
    <xdr:to>
      <xdr:col>13</xdr:col>
      <xdr:colOff>0</xdr:colOff>
      <xdr:row>45</xdr:row>
      <xdr:rowOff>33619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AD49E38-E026-46D2-9847-6E9C56F0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18812" y="7532079"/>
          <a:ext cx="815788" cy="1169290"/>
        </a:xfrm>
        <a:prstGeom prst="rect">
          <a:avLst/>
        </a:prstGeom>
      </xdr:spPr>
    </xdr:pic>
    <xdr:clientData/>
  </xdr:twoCellAnchor>
  <xdr:twoCellAnchor editAs="oneCell">
    <xdr:from>
      <xdr:col>11</xdr:col>
      <xdr:colOff>28813</xdr:colOff>
      <xdr:row>25</xdr:row>
      <xdr:rowOff>20956</xdr:rowOff>
    </xdr:from>
    <xdr:to>
      <xdr:col>12</xdr:col>
      <xdr:colOff>1905</xdr:colOff>
      <xdr:row>31</xdr:row>
      <xdr:rowOff>34290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1C131F4-1629-4E74-8406-5656F420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733" y="4874896"/>
          <a:ext cx="796052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9525</xdr:rowOff>
    </xdr:from>
    <xdr:to>
      <xdr:col>13</xdr:col>
      <xdr:colOff>34289</xdr:colOff>
      <xdr:row>30</xdr:row>
      <xdr:rowOff>156210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FEAD306-6E52-4664-8C2B-82839F3C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6880" y="4863465"/>
          <a:ext cx="857249" cy="1104900"/>
        </a:xfrm>
        <a:prstGeom prst="rect">
          <a:avLst/>
        </a:prstGeom>
      </xdr:spPr>
    </xdr:pic>
    <xdr:clientData/>
  </xdr:twoCellAnchor>
  <xdr:twoCellAnchor editAs="oneCell">
    <xdr:from>
      <xdr:col>13</xdr:col>
      <xdr:colOff>7886</xdr:colOff>
      <xdr:row>25</xdr:row>
      <xdr:rowOff>29923</xdr:rowOff>
    </xdr:from>
    <xdr:to>
      <xdr:col>14</xdr:col>
      <xdr:colOff>34290</xdr:colOff>
      <xdr:row>31</xdr:row>
      <xdr:rowOff>34290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ED08A20-795E-476F-9CA8-6DBAC56AC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726" y="4883863"/>
          <a:ext cx="830314" cy="1147367"/>
        </a:xfrm>
        <a:prstGeom prst="rect">
          <a:avLst/>
        </a:prstGeom>
      </xdr:spPr>
    </xdr:pic>
    <xdr:clientData/>
  </xdr:twoCellAnchor>
  <xdr:twoCellAnchor editAs="oneCell">
    <xdr:from>
      <xdr:col>13</xdr:col>
      <xdr:colOff>800100</xdr:colOff>
      <xdr:row>25</xdr:row>
      <xdr:rowOff>5715</xdr:rowOff>
    </xdr:from>
    <xdr:to>
      <xdr:col>15</xdr:col>
      <xdr:colOff>34290</xdr:colOff>
      <xdr:row>31</xdr:row>
      <xdr:rowOff>34514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29F685A-1AF1-465E-825D-C5EA2877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940" y="4859655"/>
          <a:ext cx="872490" cy="1171799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</xdr:colOff>
      <xdr:row>25</xdr:row>
      <xdr:rowOff>12886</xdr:rowOff>
    </xdr:from>
    <xdr:to>
      <xdr:col>15</xdr:col>
      <xdr:colOff>800099</xdr:colOff>
      <xdr:row>31</xdr:row>
      <xdr:rowOff>33813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737552-11DA-41D8-BC44-F314B2D8E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4" y="4870636"/>
          <a:ext cx="790575" cy="1160117"/>
        </a:xfrm>
        <a:prstGeom prst="rect">
          <a:avLst/>
        </a:prstGeom>
      </xdr:spPr>
    </xdr:pic>
    <xdr:clientData/>
  </xdr:twoCellAnchor>
  <xdr:twoCellAnchor editAs="oneCell">
    <xdr:from>
      <xdr:col>14</xdr:col>
      <xdr:colOff>794385</xdr:colOff>
      <xdr:row>32</xdr:row>
      <xdr:rowOff>5714</xdr:rowOff>
    </xdr:from>
    <xdr:to>
      <xdr:col>15</xdr:col>
      <xdr:colOff>800099</xdr:colOff>
      <xdr:row>38</xdr:row>
      <xdr:rowOff>41909</xdr:rowOff>
    </xdr:to>
    <xdr:pic>
      <xdr:nvPicPr>
        <xdr:cNvPr id="21" name="Imagen 20" descr="HPL Collection Colours Viola Sacro 1821">
          <a:extLst>
            <a:ext uri="{FF2B5EF4-FFF2-40B4-BE49-F238E27FC236}">
              <a16:creationId xmlns:a16="http://schemas.microsoft.com/office/drawing/2014/main" id="{E0B30FDE-7287-2C7B-1076-A8EAA75E7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9" r="8962"/>
        <a:stretch/>
      </xdr:blipFill>
      <xdr:spPr bwMode="auto">
        <a:xfrm>
          <a:off x="11767185" y="6193154"/>
          <a:ext cx="828674" cy="1183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32</xdr:row>
      <xdr:rowOff>9524</xdr:rowOff>
    </xdr:from>
    <xdr:to>
      <xdr:col>13</xdr:col>
      <xdr:colOff>803910</xdr:colOff>
      <xdr:row>38</xdr:row>
      <xdr:rowOff>34290</xdr:rowOff>
    </xdr:to>
    <xdr:pic>
      <xdr:nvPicPr>
        <xdr:cNvPr id="22" name="Imagen 21" descr="HPL Collection Colours Rosso 431">
          <a:extLst>
            <a:ext uri="{FF2B5EF4-FFF2-40B4-BE49-F238E27FC236}">
              <a16:creationId xmlns:a16="http://schemas.microsoft.com/office/drawing/2014/main" id="{28C05C4C-5FD0-7829-D57F-E6081208C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54019" r="50435" b="11254"/>
        <a:stretch/>
      </xdr:blipFill>
      <xdr:spPr bwMode="auto">
        <a:xfrm>
          <a:off x="10144125" y="6210299"/>
          <a:ext cx="800100" cy="115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9524</xdr:colOff>
      <xdr:row>39</xdr:row>
      <xdr:rowOff>9524</xdr:rowOff>
    </xdr:from>
    <xdr:to>
      <xdr:col>11</xdr:col>
      <xdr:colOff>800099</xdr:colOff>
      <xdr:row>44</xdr:row>
      <xdr:rowOff>186689</xdr:rowOff>
    </xdr:to>
    <xdr:pic>
      <xdr:nvPicPr>
        <xdr:cNvPr id="23" name="Imagen 22" descr="HPL Collection Colours Blu Amorgos 1824">
          <a:extLst>
            <a:ext uri="{FF2B5EF4-FFF2-40B4-BE49-F238E27FC236}">
              <a16:creationId xmlns:a16="http://schemas.microsoft.com/office/drawing/2014/main" id="{B6FE7653-25B9-88D0-A704-09396F3A0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95" t="13184" r="16522"/>
        <a:stretch/>
      </xdr:blipFill>
      <xdr:spPr bwMode="auto">
        <a:xfrm>
          <a:off x="8505824" y="7553324"/>
          <a:ext cx="7905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815341</xdr:colOff>
      <xdr:row>32</xdr:row>
      <xdr:rowOff>5714</xdr:rowOff>
    </xdr:from>
    <xdr:to>
      <xdr:col>13</xdr:col>
      <xdr:colOff>1</xdr:colOff>
      <xdr:row>38</xdr:row>
      <xdr:rowOff>34289</xdr:rowOff>
    </xdr:to>
    <xdr:pic>
      <xdr:nvPicPr>
        <xdr:cNvPr id="24" name="Imagen 23" descr="HPL Collection Colours Sahara Beige 1816">
          <a:extLst>
            <a:ext uri="{FF2B5EF4-FFF2-40B4-BE49-F238E27FC236}">
              <a16:creationId xmlns:a16="http://schemas.microsoft.com/office/drawing/2014/main" id="{DCCA5882-E1B9-FE4E-F884-5EEF2CB15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9" t="26045" r="29130"/>
        <a:stretch/>
      </xdr:blipFill>
      <xdr:spPr bwMode="auto">
        <a:xfrm>
          <a:off x="9319261" y="6193154"/>
          <a:ext cx="83058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809625</xdr:colOff>
      <xdr:row>32</xdr:row>
      <xdr:rowOff>9524</xdr:rowOff>
    </xdr:from>
    <xdr:to>
      <xdr:col>15</xdr:col>
      <xdr:colOff>0</xdr:colOff>
      <xdr:row>38</xdr:row>
      <xdr:rowOff>34290</xdr:rowOff>
    </xdr:to>
    <xdr:pic>
      <xdr:nvPicPr>
        <xdr:cNvPr id="25" name="Imagen 24" descr="HPL Collection Colours Rosso Antico 435">
          <a:extLst>
            <a:ext uri="{FF2B5EF4-FFF2-40B4-BE49-F238E27FC236}">
              <a16:creationId xmlns:a16="http://schemas.microsoft.com/office/drawing/2014/main" id="{4A8056D4-3084-9EB0-2D0D-65FFB1943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4" t="48232" r="50000" b="13826"/>
        <a:stretch/>
      </xdr:blipFill>
      <xdr:spPr bwMode="auto">
        <a:xfrm>
          <a:off x="10944225" y="6210299"/>
          <a:ext cx="828675" cy="1152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53340</xdr:colOff>
      <xdr:row>0</xdr:row>
      <xdr:rowOff>30480</xdr:rowOff>
    </xdr:from>
    <xdr:to>
      <xdr:col>16</xdr:col>
      <xdr:colOff>186690</xdr:colOff>
      <xdr:row>13</xdr:row>
      <xdr:rowOff>34290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28B7BC9-354B-41FF-F32E-DF280D58D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17" t="35895" r="17157" b="4539"/>
        <a:stretch/>
      </xdr:blipFill>
      <xdr:spPr>
        <a:xfrm>
          <a:off x="9372600" y="30480"/>
          <a:ext cx="3409950" cy="2546985"/>
        </a:xfrm>
        <a:prstGeom prst="rect">
          <a:avLst/>
        </a:prstGeom>
      </xdr:spPr>
    </xdr:pic>
    <xdr:clientData/>
  </xdr:twoCellAnchor>
  <xdr:oneCellAnchor>
    <xdr:from>
      <xdr:col>11</xdr:col>
      <xdr:colOff>816911</xdr:colOff>
      <xdr:row>54</xdr:row>
      <xdr:rowOff>0</xdr:rowOff>
    </xdr:from>
    <xdr:ext cx="811864" cy="1164179"/>
    <xdr:pic>
      <xdr:nvPicPr>
        <xdr:cNvPr id="4" name="Imagen 3">
          <a:extLst>
            <a:ext uri="{FF2B5EF4-FFF2-40B4-BE49-F238E27FC236}">
              <a16:creationId xmlns:a16="http://schemas.microsoft.com/office/drawing/2014/main" id="{AF321903-7953-4846-A9A3-7FAB25538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831" y="10408920"/>
          <a:ext cx="811864" cy="1164179"/>
        </a:xfrm>
        <a:prstGeom prst="rect">
          <a:avLst/>
        </a:prstGeom>
      </xdr:spPr>
    </xdr:pic>
    <xdr:clientData/>
  </xdr:oneCellAnchor>
  <xdr:oneCellAnchor>
    <xdr:from>
      <xdr:col>11</xdr:col>
      <xdr:colOff>19288</xdr:colOff>
      <xdr:row>47</xdr:row>
      <xdr:rowOff>41911</xdr:rowOff>
    </xdr:from>
    <xdr:ext cx="794147" cy="1137284"/>
    <xdr:pic>
      <xdr:nvPicPr>
        <xdr:cNvPr id="5" name="Imagen 4">
          <a:extLst>
            <a:ext uri="{FF2B5EF4-FFF2-40B4-BE49-F238E27FC236}">
              <a16:creationId xmlns:a16="http://schemas.microsoft.com/office/drawing/2014/main" id="{6DD65329-05CB-4568-8F56-D891799C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3208" y="9117331"/>
          <a:ext cx="794147" cy="1137284"/>
        </a:xfrm>
        <a:prstGeom prst="rect">
          <a:avLst/>
        </a:prstGeom>
      </xdr:spPr>
    </xdr:pic>
    <xdr:clientData/>
  </xdr:oneCellAnchor>
  <xdr:oneCellAnchor>
    <xdr:from>
      <xdr:col>11</xdr:col>
      <xdr:colOff>796600</xdr:colOff>
      <xdr:row>47</xdr:row>
      <xdr:rowOff>38100</xdr:rowOff>
    </xdr:from>
    <xdr:ext cx="841700" cy="1135379"/>
    <xdr:pic>
      <xdr:nvPicPr>
        <xdr:cNvPr id="6" name="Imagen 5">
          <a:extLst>
            <a:ext uri="{FF2B5EF4-FFF2-40B4-BE49-F238E27FC236}">
              <a16:creationId xmlns:a16="http://schemas.microsoft.com/office/drawing/2014/main" id="{DE541758-620F-4CE2-BC1F-494743FC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0520" y="9113520"/>
          <a:ext cx="841700" cy="1135379"/>
        </a:xfrm>
        <a:prstGeom prst="rect">
          <a:avLst/>
        </a:prstGeom>
      </xdr:spPr>
    </xdr:pic>
    <xdr:clientData/>
  </xdr:oneCellAnchor>
  <xdr:oneCellAnchor>
    <xdr:from>
      <xdr:col>12</xdr:col>
      <xdr:colOff>798195</xdr:colOff>
      <xdr:row>47</xdr:row>
      <xdr:rowOff>11430</xdr:rowOff>
    </xdr:from>
    <xdr:ext cx="864870" cy="1141319"/>
    <xdr:pic>
      <xdr:nvPicPr>
        <xdr:cNvPr id="9" name="Imagen 8">
          <a:extLst>
            <a:ext uri="{FF2B5EF4-FFF2-40B4-BE49-F238E27FC236}">
              <a16:creationId xmlns:a16="http://schemas.microsoft.com/office/drawing/2014/main" id="{BC344C13-A635-4D36-8923-B1165E9B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9086850"/>
          <a:ext cx="864870" cy="1141319"/>
        </a:xfrm>
        <a:prstGeom prst="rect">
          <a:avLst/>
        </a:prstGeom>
      </xdr:spPr>
    </xdr:pic>
    <xdr:clientData/>
  </xdr:oneCellAnchor>
  <xdr:oneCellAnchor>
    <xdr:from>
      <xdr:col>11</xdr:col>
      <xdr:colOff>19049</xdr:colOff>
      <xdr:row>53</xdr:row>
      <xdr:rowOff>186241</xdr:rowOff>
    </xdr:from>
    <xdr:ext cx="792480" cy="1163927"/>
    <xdr:pic>
      <xdr:nvPicPr>
        <xdr:cNvPr id="14" name="Imagen 13">
          <a:extLst>
            <a:ext uri="{FF2B5EF4-FFF2-40B4-BE49-F238E27FC236}">
              <a16:creationId xmlns:a16="http://schemas.microsoft.com/office/drawing/2014/main" id="{57C2A01B-1C3B-48B2-B082-E890C9E9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969" y="10404661"/>
          <a:ext cx="792480" cy="1163927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47</xdr:row>
      <xdr:rowOff>9524</xdr:rowOff>
    </xdr:from>
    <xdr:ext cx="800101" cy="1163956"/>
    <xdr:pic>
      <xdr:nvPicPr>
        <xdr:cNvPr id="20" name="Imagen 19" descr="HPL Collection Colours Sahara Beige 1816">
          <a:extLst>
            <a:ext uri="{FF2B5EF4-FFF2-40B4-BE49-F238E27FC236}">
              <a16:creationId xmlns:a16="http://schemas.microsoft.com/office/drawing/2014/main" id="{7E703ABF-4D58-4E31-97CF-7B94CD71DC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9" t="26045" r="29130"/>
        <a:stretch/>
      </xdr:blipFill>
      <xdr:spPr bwMode="auto">
        <a:xfrm>
          <a:off x="10972800" y="9084944"/>
          <a:ext cx="800101" cy="1163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788670</xdr:colOff>
      <xdr:row>53</xdr:row>
      <xdr:rowOff>190499</xdr:rowOff>
    </xdr:from>
    <xdr:ext cx="838200" cy="1173481"/>
    <xdr:pic>
      <xdr:nvPicPr>
        <xdr:cNvPr id="26" name="Imagen 25" descr="HPL Collection Colours Rosso Antico 435">
          <a:extLst>
            <a:ext uri="{FF2B5EF4-FFF2-40B4-BE49-F238E27FC236}">
              <a16:creationId xmlns:a16="http://schemas.microsoft.com/office/drawing/2014/main" id="{723B5EDA-519D-4E64-8841-10A23A4A9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4" t="48232" r="50000" b="13826"/>
        <a:stretch/>
      </xdr:blipFill>
      <xdr:spPr bwMode="auto">
        <a:xfrm>
          <a:off x="10938510" y="10408919"/>
          <a:ext cx="838200" cy="1173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796290</xdr:colOff>
      <xdr:row>53</xdr:row>
      <xdr:rowOff>186690</xdr:rowOff>
    </xdr:from>
    <xdr:to>
      <xdr:col>13</xdr:col>
      <xdr:colOff>796738</xdr:colOff>
      <xdr:row>60</xdr:row>
      <xdr:rowOff>34290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6CF38F8-E47D-4D5A-9764-E5718A42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123170" y="10405110"/>
          <a:ext cx="823408" cy="1177290"/>
        </a:xfrm>
        <a:prstGeom prst="rect">
          <a:avLst/>
        </a:prstGeom>
      </xdr:spPr>
    </xdr:pic>
    <xdr:clientData/>
  </xdr:twoCellAnchor>
  <xdr:twoCellAnchor>
    <xdr:from>
      <xdr:col>11</xdr:col>
      <xdr:colOff>51436</xdr:colOff>
      <xdr:row>0</xdr:row>
      <xdr:rowOff>38100</xdr:rowOff>
    </xdr:from>
    <xdr:to>
      <xdr:col>13</xdr:col>
      <xdr:colOff>575311</xdr:colOff>
      <xdr:row>1</xdr:row>
      <xdr:rowOff>156210</xdr:rowOff>
    </xdr:to>
    <xdr:sp macro="" textlink="">
      <xdr:nvSpPr>
        <xdr:cNvPr id="8" name="Rectángulo: esquinas redondeadas 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FE37775-6278-44F1-861C-EE1C0BDAC079}"/>
            </a:ext>
          </a:extLst>
        </xdr:cNvPr>
        <xdr:cNvSpPr/>
      </xdr:nvSpPr>
      <xdr:spPr>
        <a:xfrm>
          <a:off x="8547736" y="38100"/>
          <a:ext cx="2169795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624168</xdr:colOff>
      <xdr:row>207</xdr:row>
      <xdr:rowOff>85726</xdr:rowOff>
    </xdr:from>
    <xdr:to>
      <xdr:col>8</xdr:col>
      <xdr:colOff>270510</xdr:colOff>
      <xdr:row>212</xdr:row>
      <xdr:rowOff>148591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7899D73-BB56-4E81-85D7-B9613219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093" y="39595426"/>
          <a:ext cx="1128432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207</xdr:row>
      <xdr:rowOff>142875</xdr:rowOff>
    </xdr:from>
    <xdr:to>
      <xdr:col>9</xdr:col>
      <xdr:colOff>727586</xdr:colOff>
      <xdr:row>212</xdr:row>
      <xdr:rowOff>148434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23E7FED-D088-40A0-94BA-E807A739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39652575"/>
          <a:ext cx="1386716" cy="94853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204</xdr:row>
      <xdr:rowOff>38100</xdr:rowOff>
    </xdr:from>
    <xdr:to>
      <xdr:col>8</xdr:col>
      <xdr:colOff>986789</xdr:colOff>
      <xdr:row>206</xdr:row>
      <xdr:rowOff>42734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080BB8C-6300-45BF-A8F6-4A66E48F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897630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</xdr:colOff>
      <xdr:row>35</xdr:row>
      <xdr:rowOff>160020</xdr:rowOff>
    </xdr:from>
    <xdr:to>
      <xdr:col>15</xdr:col>
      <xdr:colOff>73284</xdr:colOff>
      <xdr:row>40</xdr:row>
      <xdr:rowOff>149353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7235D9-91B3-4163-A0E3-D2AE6F46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80" y="6941820"/>
          <a:ext cx="2492634" cy="934213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26980</xdr:colOff>
      <xdr:row>25</xdr:row>
      <xdr:rowOff>42161</xdr:rowOff>
    </xdr:from>
    <xdr:to>
      <xdr:col>12</xdr:col>
      <xdr:colOff>1904</xdr:colOff>
      <xdr:row>31</xdr:row>
      <xdr:rowOff>41910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B30F20A-A5B6-4A7D-8D32-129F2ABB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900" y="4896101"/>
          <a:ext cx="790264" cy="1142749"/>
        </a:xfrm>
        <a:prstGeom prst="rect">
          <a:avLst/>
        </a:prstGeom>
      </xdr:spPr>
    </xdr:pic>
    <xdr:clientData/>
  </xdr:twoCellAnchor>
  <xdr:twoCellAnchor editAs="oneCell">
    <xdr:from>
      <xdr:col>10</xdr:col>
      <xdr:colOff>1434984</xdr:colOff>
      <xdr:row>4</xdr:row>
      <xdr:rowOff>78105</xdr:rowOff>
    </xdr:from>
    <xdr:to>
      <xdr:col>13</xdr:col>
      <xdr:colOff>293369</xdr:colOff>
      <xdr:row>12</xdr:row>
      <xdr:rowOff>159995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566F21-B5DE-E473-BEBF-D8805F346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30" t="40231" r="25123" b="7052"/>
        <a:stretch/>
      </xdr:blipFill>
      <xdr:spPr>
        <a:xfrm>
          <a:off x="9687444" y="916305"/>
          <a:ext cx="1954010" cy="1611605"/>
        </a:xfrm>
        <a:prstGeom prst="rect">
          <a:avLst/>
        </a:prstGeom>
      </xdr:spPr>
    </xdr:pic>
    <xdr:clientData/>
  </xdr:twoCellAnchor>
  <xdr:twoCellAnchor editAs="oneCell">
    <xdr:from>
      <xdr:col>13</xdr:col>
      <xdr:colOff>196576</xdr:colOff>
      <xdr:row>3</xdr:row>
      <xdr:rowOff>97155</xdr:rowOff>
    </xdr:from>
    <xdr:to>
      <xdr:col>16</xdr:col>
      <xdr:colOff>337184</xdr:colOff>
      <xdr:row>13</xdr:row>
      <xdr:rowOff>4152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61D0F23-16D5-E8A0-BEF2-362829E66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0" t="40622" r="17002" b="3713"/>
        <a:stretch/>
      </xdr:blipFill>
      <xdr:spPr>
        <a:xfrm>
          <a:off x="11580856" y="744855"/>
          <a:ext cx="2626633" cy="1811997"/>
        </a:xfrm>
        <a:prstGeom prst="rect">
          <a:avLst/>
        </a:prstGeom>
      </xdr:spPr>
    </xdr:pic>
    <xdr:clientData/>
  </xdr:twoCellAnchor>
  <xdr:twoCellAnchor editAs="oneCell">
    <xdr:from>
      <xdr:col>15</xdr:col>
      <xdr:colOff>3814</xdr:colOff>
      <xdr:row>25</xdr:row>
      <xdr:rowOff>20954</xdr:rowOff>
    </xdr:from>
    <xdr:to>
      <xdr:col>16</xdr:col>
      <xdr:colOff>2</xdr:colOff>
      <xdr:row>31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ECAB589-F83C-C998-4204-019D1342C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2" t="23374" r="31966" b="7480"/>
        <a:stretch/>
      </xdr:blipFill>
      <xdr:spPr>
        <a:xfrm rot="16200000">
          <a:off x="11682415" y="5022533"/>
          <a:ext cx="1122046" cy="826768"/>
        </a:xfrm>
        <a:prstGeom prst="rect">
          <a:avLst/>
        </a:prstGeom>
      </xdr:spPr>
    </xdr:pic>
    <xdr:clientData/>
  </xdr:twoCellAnchor>
  <xdr:twoCellAnchor editAs="oneCell">
    <xdr:from>
      <xdr:col>14</xdr:col>
      <xdr:colOff>5717</xdr:colOff>
      <xdr:row>25</xdr:row>
      <xdr:rowOff>19049</xdr:rowOff>
    </xdr:from>
    <xdr:to>
      <xdr:col>15</xdr:col>
      <xdr:colOff>1904</xdr:colOff>
      <xdr:row>30</xdr:row>
      <xdr:rowOff>186690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05E4CBB-AA4E-A58F-FEE8-088E9C7CA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02" t="20126" r="27223" b="10082"/>
        <a:stretch/>
      </xdr:blipFill>
      <xdr:spPr>
        <a:xfrm rot="16200000">
          <a:off x="10854690" y="5019676"/>
          <a:ext cx="1120141" cy="826767"/>
        </a:xfrm>
        <a:prstGeom prst="rect">
          <a:avLst/>
        </a:prstGeom>
      </xdr:spPr>
    </xdr:pic>
    <xdr:clientData/>
  </xdr:twoCellAnchor>
  <xdr:twoCellAnchor editAs="oneCell">
    <xdr:from>
      <xdr:col>13</xdr:col>
      <xdr:colOff>821055</xdr:colOff>
      <xdr:row>31</xdr:row>
      <xdr:rowOff>194310</xdr:rowOff>
    </xdr:from>
    <xdr:to>
      <xdr:col>16</xdr:col>
      <xdr:colOff>0</xdr:colOff>
      <xdr:row>33</xdr:row>
      <xdr:rowOff>186690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2B9976F-AD93-7609-B303-B165A3AA1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00" t="9684" r="2979" b="10203"/>
        <a:stretch/>
      </xdr:blipFill>
      <xdr:spPr>
        <a:xfrm>
          <a:off x="10986135" y="6191250"/>
          <a:ext cx="1670685" cy="38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750571</xdr:colOff>
      <xdr:row>32</xdr:row>
      <xdr:rowOff>3713</xdr:rowOff>
    </xdr:from>
    <xdr:to>
      <xdr:col>11</xdr:col>
      <xdr:colOff>569595</xdr:colOff>
      <xdr:row>33</xdr:row>
      <xdr:rowOff>187483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C6EE4-8F6A-48AC-A4F8-D0C5B6974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16" t="73418" r="34183" b="8172"/>
        <a:stretch/>
      </xdr:blipFill>
      <xdr:spPr>
        <a:xfrm>
          <a:off x="8492491" y="6198773"/>
          <a:ext cx="855344" cy="389510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0</xdr:row>
      <xdr:rowOff>38100</xdr:rowOff>
    </xdr:from>
    <xdr:to>
      <xdr:col>13</xdr:col>
      <xdr:colOff>693420</xdr:colOff>
      <xdr:row>1</xdr:row>
      <xdr:rowOff>156210</xdr:rowOff>
    </xdr:to>
    <xdr:sp macro="" textlink="">
      <xdr:nvSpPr>
        <xdr:cNvPr id="3" name="Rectángulo: esquinas redondeadas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4EA62F2-F856-4E25-B133-20D544F4AB70}"/>
            </a:ext>
          </a:extLst>
        </xdr:cNvPr>
        <xdr:cNvSpPr/>
      </xdr:nvSpPr>
      <xdr:spPr>
        <a:xfrm>
          <a:off x="8542020" y="38100"/>
          <a:ext cx="2316480" cy="38481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208</xdr:row>
      <xdr:rowOff>38100</xdr:rowOff>
    </xdr:from>
    <xdr:to>
      <xdr:col>9</xdr:col>
      <xdr:colOff>45720</xdr:colOff>
      <xdr:row>213</xdr:row>
      <xdr:rowOff>33704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F67B01-51DE-4BBC-BD01-539CB6D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39738300"/>
          <a:ext cx="1743075" cy="938579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205</xdr:row>
      <xdr:rowOff>28575</xdr:rowOff>
    </xdr:from>
    <xdr:to>
      <xdr:col>8</xdr:col>
      <xdr:colOff>765809</xdr:colOff>
      <xdr:row>207</xdr:row>
      <xdr:rowOff>37019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B708FE-A6AE-4240-8850-B152B59E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625" y="39157275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</xdr:colOff>
      <xdr:row>1</xdr:row>
      <xdr:rowOff>26903</xdr:rowOff>
    </xdr:from>
    <xdr:to>
      <xdr:col>15</xdr:col>
      <xdr:colOff>720090</xdr:colOff>
      <xdr:row>12</xdr:row>
      <xdr:rowOff>186689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04C946-BCC3-17A1-67E8-2E355657C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68" t="45056" r="16458" b="5763"/>
        <a:stretch/>
      </xdr:blipFill>
      <xdr:spPr>
        <a:xfrm>
          <a:off x="8503920" y="293603"/>
          <a:ext cx="3758565" cy="2243856"/>
        </a:xfrm>
        <a:prstGeom prst="rect">
          <a:avLst/>
        </a:prstGeom>
      </xdr:spPr>
    </xdr:pic>
    <xdr:clientData/>
  </xdr:twoCellAnchor>
  <xdr:twoCellAnchor editAs="oneCell">
    <xdr:from>
      <xdr:col>10</xdr:col>
      <xdr:colOff>480060</xdr:colOff>
      <xdr:row>160</xdr:row>
      <xdr:rowOff>91440</xdr:rowOff>
    </xdr:from>
    <xdr:to>
      <xdr:col>13</xdr:col>
      <xdr:colOff>492384</xdr:colOff>
      <xdr:row>165</xdr:row>
      <xdr:rowOff>80773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D5CFB6-8979-4AEE-909A-81A66B34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980" y="31714440"/>
          <a:ext cx="2496444" cy="941833"/>
        </a:xfrm>
        <a:prstGeom prst="rect">
          <a:avLst/>
        </a:prstGeom>
      </xdr:spPr>
    </xdr:pic>
    <xdr:clientData/>
  </xdr:twoCellAnchor>
  <xdr:twoCellAnchor>
    <xdr:from>
      <xdr:col>11</xdr:col>
      <xdr:colOff>41910</xdr:colOff>
      <xdr:row>0</xdr:row>
      <xdr:rowOff>64770</xdr:rowOff>
    </xdr:from>
    <xdr:to>
      <xdr:col>13</xdr:col>
      <xdr:colOff>725805</xdr:colOff>
      <xdr:row>1</xdr:row>
      <xdr:rowOff>179070</xdr:rowOff>
    </xdr:to>
    <xdr:sp macro="" textlink="">
      <xdr:nvSpPr>
        <xdr:cNvPr id="2" name="Rectángulo: esquinas redondeadas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A6DF1BB-1307-4716-AA64-002D9FEDEE14}"/>
            </a:ext>
          </a:extLst>
        </xdr:cNvPr>
        <xdr:cNvSpPr/>
      </xdr:nvSpPr>
      <xdr:spPr>
        <a:xfrm>
          <a:off x="8538210" y="64770"/>
          <a:ext cx="2207895" cy="381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322808</xdr:colOff>
      <xdr:row>205</xdr:row>
      <xdr:rowOff>123825</xdr:rowOff>
    </xdr:from>
    <xdr:to>
      <xdr:col>9</xdr:col>
      <xdr:colOff>295274</xdr:colOff>
      <xdr:row>210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9533B9-D17E-D035-ACC1-8848205E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33" y="39252525"/>
          <a:ext cx="1715541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202</xdr:row>
      <xdr:rowOff>171450</xdr:rowOff>
    </xdr:from>
    <xdr:to>
      <xdr:col>8</xdr:col>
      <xdr:colOff>834389</xdr:colOff>
      <xdr:row>204</xdr:row>
      <xdr:rowOff>187514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7F47AC-ECAE-4175-8107-C93A9BA4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38728650"/>
          <a:ext cx="1038224" cy="38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727710</xdr:colOff>
      <xdr:row>33</xdr:row>
      <xdr:rowOff>146685</xdr:rowOff>
    </xdr:from>
    <xdr:to>
      <xdr:col>15</xdr:col>
      <xdr:colOff>187584</xdr:colOff>
      <xdr:row>38</xdr:row>
      <xdr:rowOff>149353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979147-AC2F-4A36-8B45-92FED07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630" y="6532245"/>
          <a:ext cx="2492634" cy="95516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</xdr:colOff>
      <xdr:row>0</xdr:row>
      <xdr:rowOff>30480</xdr:rowOff>
    </xdr:from>
    <xdr:to>
      <xdr:col>16</xdr:col>
      <xdr:colOff>532062</xdr:colOff>
      <xdr:row>12</xdr:row>
      <xdr:rowOff>186689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4A1863-DF4C-2759-C87E-F4AEE6F69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0" t="41061" r="7425" b="3660"/>
        <a:stretch/>
      </xdr:blipFill>
      <xdr:spPr>
        <a:xfrm>
          <a:off x="8505825" y="30480"/>
          <a:ext cx="4340157" cy="252221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8074</xdr:rowOff>
    </xdr:from>
    <xdr:to>
      <xdr:col>12</xdr:col>
      <xdr:colOff>3810</xdr:colOff>
      <xdr:row>31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15EF435-C282-92EC-2F47-0E6645AF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3920" y="4862014"/>
          <a:ext cx="765810" cy="1134926"/>
        </a:xfrm>
        <a:prstGeom prst="rect">
          <a:avLst/>
        </a:prstGeom>
      </xdr:spPr>
    </xdr:pic>
    <xdr:clientData/>
  </xdr:twoCellAnchor>
  <xdr:twoCellAnchor editAs="oneCell">
    <xdr:from>
      <xdr:col>12</xdr:col>
      <xdr:colOff>3316</xdr:colOff>
      <xdr:row>25</xdr:row>
      <xdr:rowOff>11430</xdr:rowOff>
    </xdr:from>
    <xdr:to>
      <xdr:col>13</xdr:col>
      <xdr:colOff>34290</xdr:colOff>
      <xdr:row>31</xdr:row>
      <xdr:rowOff>34848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61CB081-9E8C-C657-A144-7844DD66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9236" y="4865370"/>
          <a:ext cx="792974" cy="1149273"/>
        </a:xfrm>
        <a:prstGeom prst="rect">
          <a:avLst/>
        </a:prstGeom>
      </xdr:spPr>
    </xdr:pic>
    <xdr:clientData/>
  </xdr:twoCellAnchor>
  <xdr:twoCellAnchor editAs="oneCell">
    <xdr:from>
      <xdr:col>13</xdr:col>
      <xdr:colOff>4725</xdr:colOff>
      <xdr:row>25</xdr:row>
      <xdr:rowOff>0</xdr:rowOff>
    </xdr:from>
    <xdr:to>
      <xdr:col>13</xdr:col>
      <xdr:colOff>758062</xdr:colOff>
      <xdr:row>31</xdr:row>
      <xdr:rowOff>34289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1EC3F04-2B31-1D47-F2E9-C9A59010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2645" y="4853940"/>
          <a:ext cx="753337" cy="1177289"/>
        </a:xfrm>
        <a:prstGeom prst="rect">
          <a:avLst/>
        </a:prstGeom>
      </xdr:spPr>
    </xdr:pic>
    <xdr:clientData/>
  </xdr:twoCellAnchor>
  <xdr:twoCellAnchor editAs="oneCell">
    <xdr:from>
      <xdr:col>13</xdr:col>
      <xdr:colOff>723901</xdr:colOff>
      <xdr:row>25</xdr:row>
      <xdr:rowOff>0</xdr:rowOff>
    </xdr:from>
    <xdr:to>
      <xdr:col>14</xdr:col>
      <xdr:colOff>758658</xdr:colOff>
      <xdr:row>31</xdr:row>
      <xdr:rowOff>34785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88D8BDB-D21C-5004-98E4-369186D5F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821" y="4853940"/>
          <a:ext cx="791042" cy="11739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25</xdr:row>
      <xdr:rowOff>1422</xdr:rowOff>
    </xdr:from>
    <xdr:to>
      <xdr:col>15</xdr:col>
      <xdr:colOff>758162</xdr:colOff>
      <xdr:row>31</xdr:row>
      <xdr:rowOff>34290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843D161F-C67D-5664-9F38-E07FE639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920" y="4855362"/>
          <a:ext cx="750542" cy="1175868"/>
        </a:xfrm>
        <a:prstGeom prst="rect">
          <a:avLst/>
        </a:prstGeom>
      </xdr:spPr>
    </xdr:pic>
    <xdr:clientData/>
  </xdr:twoCellAnchor>
  <xdr:twoCellAnchor>
    <xdr:from>
      <xdr:col>11</xdr:col>
      <xdr:colOff>32385</xdr:colOff>
      <xdr:row>0</xdr:row>
      <xdr:rowOff>62865</xdr:rowOff>
    </xdr:from>
    <xdr:to>
      <xdr:col>14</xdr:col>
      <xdr:colOff>68580</xdr:colOff>
      <xdr:row>1</xdr:row>
      <xdr:rowOff>179070</xdr:rowOff>
    </xdr:to>
    <xdr:sp macro="" textlink="">
      <xdr:nvSpPr>
        <xdr:cNvPr id="5" name="Rectángulo: esquinas redondeadas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BABC422-4077-4094-B3D3-53729D333AA3}"/>
            </a:ext>
          </a:extLst>
        </xdr:cNvPr>
        <xdr:cNvSpPr/>
      </xdr:nvSpPr>
      <xdr:spPr>
        <a:xfrm>
          <a:off x="8559165" y="62865"/>
          <a:ext cx="2322195" cy="38290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</a:t>
          </a:r>
          <a:r>
            <a:rPr lang="es-ES" sz="1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 MEDIDAS ESPECIALES</a:t>
          </a:r>
          <a:endParaRPr lang="es-ES" sz="1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retec2000.com/galerias/ecolux-melamina-alta-presion" TargetMode="External"/><Relationship Id="rId1" Type="http://schemas.openxmlformats.org/officeDocument/2006/relationships/hyperlink" Target="https://retec2000.com/galerias/ecolux-melamina-alta-presion/melaminas-finsa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4E7C-4D67-41CC-93EA-E11E946A11EC}">
  <dimension ref="A1:D35"/>
  <sheetViews>
    <sheetView tabSelected="1" topLeftCell="A4" zoomScale="85" zoomScaleNormal="85" workbookViewId="0">
      <selection activeCell="B11" sqref="B11"/>
    </sheetView>
  </sheetViews>
  <sheetFormatPr baseColWidth="10" defaultRowHeight="15" x14ac:dyDescent="0.25"/>
  <cols>
    <col min="1" max="1" width="32.5703125" customWidth="1"/>
    <col min="2" max="2" width="34.140625" customWidth="1"/>
    <col min="3" max="3" width="32.42578125" customWidth="1"/>
    <col min="4" max="4" width="3.140625" customWidth="1"/>
  </cols>
  <sheetData>
    <row r="1" spans="1:4" x14ac:dyDescent="0.25">
      <c r="A1" s="166" t="s">
        <v>587</v>
      </c>
      <c r="B1" s="166"/>
      <c r="C1" s="166"/>
    </row>
    <row r="3" spans="1:4" x14ac:dyDescent="0.25">
      <c r="A3" s="57" t="s">
        <v>306</v>
      </c>
      <c r="B3" s="58"/>
      <c r="C3" s="59"/>
      <c r="D3" s="59"/>
    </row>
    <row r="4" spans="1:4" x14ac:dyDescent="0.25">
      <c r="A4" s="60" t="s">
        <v>307</v>
      </c>
      <c r="B4" s="59"/>
      <c r="C4" s="59"/>
      <c r="D4" s="59"/>
    </row>
    <row r="6" spans="1:4" x14ac:dyDescent="0.25">
      <c r="A6" s="56" t="s">
        <v>308</v>
      </c>
      <c r="B6" s="56"/>
      <c r="C6" s="56"/>
    </row>
    <row r="8" spans="1:4" x14ac:dyDescent="0.25">
      <c r="A8" s="57" t="s">
        <v>305</v>
      </c>
      <c r="B8" s="57"/>
      <c r="C8" s="57"/>
      <c r="D8" s="59"/>
    </row>
    <row r="9" spans="1:4" x14ac:dyDescent="0.25">
      <c r="A9" s="57" t="s">
        <v>310</v>
      </c>
      <c r="B9" s="57"/>
      <c r="C9" s="57"/>
      <c r="D9" s="59"/>
    </row>
    <row r="14" spans="1:4" ht="15.75" thickBot="1" x14ac:dyDescent="0.3"/>
    <row r="15" spans="1:4" x14ac:dyDescent="0.25">
      <c r="A15" s="160" t="s">
        <v>288</v>
      </c>
      <c r="B15" s="161"/>
      <c r="C15" s="162"/>
    </row>
    <row r="16" spans="1:4" x14ac:dyDescent="0.25">
      <c r="A16" s="163"/>
      <c r="B16" s="164"/>
      <c r="C16" s="165"/>
    </row>
    <row r="17" spans="1:3" x14ac:dyDescent="0.25">
      <c r="A17" s="163"/>
      <c r="B17" s="164"/>
      <c r="C17" s="165"/>
    </row>
    <row r="18" spans="1:3" ht="24" thickBot="1" x14ac:dyDescent="0.3">
      <c r="A18" s="61"/>
      <c r="B18" s="62"/>
      <c r="C18" s="63" t="s">
        <v>312</v>
      </c>
    </row>
    <row r="19" spans="1:3" ht="19.5" thickBot="1" x14ac:dyDescent="0.3">
      <c r="A19" s="64" t="s">
        <v>289</v>
      </c>
      <c r="B19" s="54" t="s">
        <v>290</v>
      </c>
      <c r="C19" s="73"/>
    </row>
    <row r="20" spans="1:3" ht="19.5" thickBot="1" x14ac:dyDescent="0.3">
      <c r="A20" s="64" t="s">
        <v>289</v>
      </c>
      <c r="B20" s="55" t="s">
        <v>291</v>
      </c>
      <c r="C20" s="72"/>
    </row>
    <row r="21" spans="1:3" ht="19.5" thickBot="1" x14ac:dyDescent="0.3">
      <c r="A21" s="64" t="s">
        <v>289</v>
      </c>
      <c r="B21" s="55" t="s">
        <v>292</v>
      </c>
      <c r="C21" s="72"/>
    </row>
    <row r="22" spans="1:3" ht="19.5" thickBot="1" x14ac:dyDescent="0.3">
      <c r="A22" s="64" t="s">
        <v>293</v>
      </c>
      <c r="B22" s="55" t="s">
        <v>294</v>
      </c>
      <c r="C22" s="72"/>
    </row>
    <row r="23" spans="1:3" ht="19.5" thickBot="1" x14ac:dyDescent="0.3">
      <c r="A23" s="64" t="s">
        <v>289</v>
      </c>
      <c r="B23" s="55" t="s">
        <v>295</v>
      </c>
      <c r="C23" s="72"/>
    </row>
    <row r="24" spans="1:3" ht="19.5" thickBot="1" x14ac:dyDescent="0.3">
      <c r="A24" s="64" t="s">
        <v>289</v>
      </c>
      <c r="B24" s="55" t="s">
        <v>296</v>
      </c>
      <c r="C24" s="72"/>
    </row>
    <row r="25" spans="1:3" ht="19.5" thickBot="1" x14ac:dyDescent="0.3">
      <c r="A25" s="64" t="s">
        <v>289</v>
      </c>
      <c r="B25" s="55" t="s">
        <v>297</v>
      </c>
      <c r="C25" s="72"/>
    </row>
    <row r="26" spans="1:3" ht="19.5" thickBot="1" x14ac:dyDescent="0.3">
      <c r="A26" s="64" t="s">
        <v>298</v>
      </c>
      <c r="B26" s="55" t="s">
        <v>258</v>
      </c>
      <c r="C26" s="72"/>
    </row>
    <row r="27" spans="1:3" ht="19.5" thickBot="1" x14ac:dyDescent="0.3">
      <c r="A27" s="64" t="s">
        <v>299</v>
      </c>
      <c r="B27" s="55" t="s">
        <v>260</v>
      </c>
      <c r="C27" s="72"/>
    </row>
    <row r="28" spans="1:3" ht="19.5" thickBot="1" x14ac:dyDescent="0.3">
      <c r="A28" s="64" t="s">
        <v>300</v>
      </c>
      <c r="B28" s="55" t="s">
        <v>301</v>
      </c>
      <c r="C28" s="72"/>
    </row>
    <row r="29" spans="1:3" ht="19.5" thickBot="1" x14ac:dyDescent="0.3">
      <c r="A29" s="64" t="s">
        <v>302</v>
      </c>
      <c r="B29" s="55" t="s">
        <v>303</v>
      </c>
      <c r="C29" s="72"/>
    </row>
    <row r="30" spans="1:3" ht="19.5" thickBot="1" x14ac:dyDescent="0.3">
      <c r="A30" s="64" t="s">
        <v>293</v>
      </c>
      <c r="B30" s="55" t="s">
        <v>270</v>
      </c>
      <c r="C30" s="72"/>
    </row>
    <row r="31" spans="1:3" ht="19.5" thickBot="1" x14ac:dyDescent="0.3">
      <c r="A31" s="64" t="s">
        <v>293</v>
      </c>
      <c r="B31" s="55" t="s">
        <v>304</v>
      </c>
      <c r="C31" s="72"/>
    </row>
    <row r="32" spans="1:3" x14ac:dyDescent="0.25">
      <c r="A32" s="65"/>
      <c r="C32" s="66"/>
    </row>
    <row r="33" spans="1:3" x14ac:dyDescent="0.25">
      <c r="A33" s="65"/>
      <c r="C33" s="66"/>
    </row>
    <row r="34" spans="1:3" x14ac:dyDescent="0.25">
      <c r="A34" s="67" t="s">
        <v>309</v>
      </c>
      <c r="B34" s="29"/>
      <c r="C34" s="68"/>
    </row>
    <row r="35" spans="1:3" ht="15.75" thickBot="1" x14ac:dyDescent="0.3">
      <c r="A35" s="69" t="s">
        <v>311</v>
      </c>
      <c r="B35" s="70"/>
      <c r="C35" s="71"/>
    </row>
  </sheetData>
  <sheetProtection algorithmName="SHA-512" hashValue="wiME5LQrw7l2oxXn96BgvDEBe2GLWVlFq9JOGitJIU9wmu4KQJkptrVnrgeF12c7ynr/UX/7VeQL5fyVHQqZYA==" saltValue="Q4v00alZ6YtF1DN0Kp78Gg==" spinCount="100000" sheet="1" formatCells="0" formatColumns="0" formatRows="0" insertColumns="0" insertRows="0" insertHyperlinks="0" deleteColumns="0" deleteRows="0" sort="0" autoFilter="0" pivotTables="0"/>
  <mergeCells count="2">
    <mergeCell ref="A15:C17"/>
    <mergeCell ref="A1:C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92613-5DD9-4D83-9D0B-FC99F4C8A750}">
  <dimension ref="A1:S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8.28515625" style="2" hidden="1" customWidth="1"/>
    <col min="3" max="3" width="9.7109375" hidden="1" customWidth="1"/>
    <col min="4" max="5" width="10.7109375" style="1" customWidth="1"/>
    <col min="6" max="6" width="16.5703125" style="1" customWidth="1"/>
    <col min="7" max="7" width="12" style="1" bestFit="1" customWidth="1"/>
    <col min="8" max="8" width="11.42578125" style="1"/>
    <col min="9" max="9" width="15.85546875" style="2" bestFit="1" customWidth="1"/>
    <col min="10" max="10" width="19.85546875" style="2" customWidth="1"/>
    <col min="11" max="11" width="14.42578125" style="2" customWidth="1"/>
  </cols>
  <sheetData>
    <row r="1" spans="1:19" ht="21" x14ac:dyDescent="0.25">
      <c r="A1" s="170" t="s">
        <v>266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9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9" x14ac:dyDescent="0.25">
      <c r="A3" t="s">
        <v>0</v>
      </c>
      <c r="B3" s="22">
        <v>12.636795444000002</v>
      </c>
      <c r="C3" s="22">
        <v>25.273590888000005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  <c r="R3" s="33"/>
      <c r="S3" s="33"/>
    </row>
    <row r="4" spans="1:19" x14ac:dyDescent="0.25">
      <c r="A4" t="s">
        <v>1</v>
      </c>
      <c r="B4" s="22">
        <v>12.636795444000002</v>
      </c>
      <c r="C4" s="22">
        <v>27.800949976800005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R4" s="33"/>
      <c r="S4" s="33"/>
    </row>
    <row r="5" spans="1:19" x14ac:dyDescent="0.25">
      <c r="A5" t="s">
        <v>2</v>
      </c>
      <c r="B5" s="22">
        <v>12.636795444000002</v>
      </c>
      <c r="C5" s="22">
        <v>29.064629521200004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R5" s="33"/>
      <c r="S5" s="33"/>
    </row>
    <row r="6" spans="1:19" x14ac:dyDescent="0.25">
      <c r="A6" t="s">
        <v>3</v>
      </c>
      <c r="B6" s="22">
        <v>15.1641545328</v>
      </c>
      <c r="C6" s="22">
        <v>31.591988610000001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  <c r="R6" s="33"/>
      <c r="S6" s="33"/>
    </row>
    <row r="7" spans="1:19" x14ac:dyDescent="0.25">
      <c r="A7" t="s">
        <v>4</v>
      </c>
      <c r="B7" s="22">
        <v>16.4278340772</v>
      </c>
      <c r="C7" s="22">
        <v>34.119347698799999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  <c r="R7" s="33"/>
      <c r="S7" s="33"/>
    </row>
    <row r="8" spans="1:19" x14ac:dyDescent="0.25">
      <c r="A8" t="s">
        <v>5</v>
      </c>
      <c r="B8" s="22">
        <v>17.691513621599999</v>
      </c>
      <c r="C8" s="22">
        <v>37.910386332000002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33"/>
      <c r="R8" s="33"/>
      <c r="S8" s="33"/>
    </row>
    <row r="9" spans="1:19" x14ac:dyDescent="0.25">
      <c r="A9" t="s">
        <v>103</v>
      </c>
      <c r="B9" s="22">
        <v>20.218872710400003</v>
      </c>
      <c r="C9" s="22">
        <v>42.965104509600003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33"/>
      <c r="R9" s="33"/>
      <c r="S9" s="33"/>
    </row>
    <row r="10" spans="1:19" x14ac:dyDescent="0.25">
      <c r="A10" t="s">
        <v>104</v>
      </c>
      <c r="B10" s="22">
        <v>21.482552254800002</v>
      </c>
      <c r="C10" s="22">
        <v>46.756143142800006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33"/>
      <c r="R10" s="33"/>
      <c r="S10" s="33"/>
    </row>
    <row r="11" spans="1:19" x14ac:dyDescent="0.25">
      <c r="A11" t="s">
        <v>6</v>
      </c>
      <c r="B11" s="22">
        <v>24.009911343600002</v>
      </c>
      <c r="C11" s="22">
        <v>51.810861320400008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33"/>
      <c r="R11" s="33"/>
      <c r="S11" s="33"/>
    </row>
    <row r="12" spans="1:19" x14ac:dyDescent="0.25">
      <c r="A12" t="s">
        <v>105</v>
      </c>
      <c r="B12" s="22">
        <v>25.273590888000005</v>
      </c>
      <c r="C12" s="22">
        <v>55.601899953600011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33"/>
      <c r="R12" s="33"/>
      <c r="S12" s="33"/>
    </row>
    <row r="13" spans="1:19" s="2" customFormat="1" x14ac:dyDescent="0.25">
      <c r="A13" t="s">
        <v>7</v>
      </c>
      <c r="B13" s="22">
        <v>27.800949976800005</v>
      </c>
      <c r="C13" s="22">
        <v>64.447656764399994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90" t="s">
        <v>360</v>
      </c>
      <c r="M13" s="10"/>
      <c r="R13" s="33"/>
      <c r="S13" s="33"/>
    </row>
    <row r="14" spans="1:19" s="2" customFormat="1" ht="15.75" thickBot="1" x14ac:dyDescent="0.3">
      <c r="A14" t="s">
        <v>8</v>
      </c>
      <c r="B14" s="24">
        <v>0</v>
      </c>
      <c r="C14" s="26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90" t="s">
        <v>361</v>
      </c>
      <c r="R14" s="33"/>
      <c r="S14" s="33"/>
    </row>
    <row r="15" spans="1:19" s="2" customFormat="1" x14ac:dyDescent="0.25">
      <c r="A15" t="s">
        <v>9</v>
      </c>
      <c r="B15" s="22">
        <v>13.900474988400003</v>
      </c>
      <c r="C15" s="22">
        <v>26.537270432400003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R15" s="33"/>
      <c r="S15" s="33"/>
    </row>
    <row r="16" spans="1:19" s="2" customFormat="1" x14ac:dyDescent="0.25">
      <c r="A16" t="s">
        <v>10</v>
      </c>
      <c r="B16" s="22">
        <v>15.1641545328</v>
      </c>
      <c r="C16" s="22">
        <v>29.064629521200004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101"/>
      <c r="M16" s="102"/>
      <c r="N16" s="102"/>
      <c r="O16" s="102"/>
      <c r="P16" s="103"/>
      <c r="R16" s="33"/>
      <c r="S16" s="33"/>
    </row>
    <row r="17" spans="1:19" s="2" customFormat="1" x14ac:dyDescent="0.25">
      <c r="A17" t="s">
        <v>11</v>
      </c>
      <c r="B17" s="22">
        <v>16.4278340772</v>
      </c>
      <c r="C17" s="22">
        <v>31.591988610000001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101"/>
      <c r="M17" s="104" t="s">
        <v>362</v>
      </c>
      <c r="N17" s="105" t="s">
        <v>363</v>
      </c>
      <c r="O17" s="104"/>
      <c r="P17" s="103"/>
      <c r="R17" s="33"/>
      <c r="S17" s="33"/>
    </row>
    <row r="18" spans="1:19" s="2" customFormat="1" x14ac:dyDescent="0.25">
      <c r="A18" t="s">
        <v>12</v>
      </c>
      <c r="B18" s="22">
        <v>16.4278340772</v>
      </c>
      <c r="C18" s="22">
        <v>32.8556681544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 t="s">
        <v>364</v>
      </c>
      <c r="N18" s="105" t="s">
        <v>363</v>
      </c>
      <c r="O18" s="83"/>
      <c r="P18" s="79"/>
      <c r="R18" s="33"/>
      <c r="S18" s="33"/>
    </row>
    <row r="19" spans="1:19" s="2" customFormat="1" x14ac:dyDescent="0.25">
      <c r="A19" t="s">
        <v>13</v>
      </c>
      <c r="B19" s="22">
        <v>17.691513621599999</v>
      </c>
      <c r="C19" s="22">
        <v>35.383027243199997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78"/>
      <c r="M19" s="83" t="s">
        <v>365</v>
      </c>
      <c r="N19" s="105" t="s">
        <v>363</v>
      </c>
      <c r="O19" s="83"/>
      <c r="P19" s="79"/>
      <c r="R19" s="33"/>
      <c r="S19" s="33"/>
    </row>
    <row r="20" spans="1:19" s="2" customFormat="1" x14ac:dyDescent="0.25">
      <c r="A20" t="s">
        <v>14</v>
      </c>
      <c r="B20" s="22">
        <v>20.218872710400003</v>
      </c>
      <c r="C20" s="22">
        <v>39.1740658764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87"/>
      <c r="M20" s="88"/>
      <c r="N20" s="88"/>
      <c r="O20" s="88"/>
      <c r="P20" s="89"/>
      <c r="R20" s="33"/>
      <c r="S20" s="33"/>
    </row>
    <row r="21" spans="1:19" s="2" customFormat="1" x14ac:dyDescent="0.25">
      <c r="A21" t="s">
        <v>106</v>
      </c>
      <c r="B21" s="22">
        <v>21.482552254800002</v>
      </c>
      <c r="C21" s="22">
        <v>44.228784054000002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4" t="s">
        <v>314</v>
      </c>
      <c r="O21" s="83"/>
      <c r="P21" s="79"/>
      <c r="R21" s="33"/>
      <c r="S21" s="33"/>
    </row>
    <row r="22" spans="1:19" s="2" customFormat="1" x14ac:dyDescent="0.25">
      <c r="A22" t="s">
        <v>107</v>
      </c>
      <c r="B22" s="22">
        <v>22.746231799200007</v>
      </c>
      <c r="C22" s="22">
        <v>48.019822687200005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78"/>
      <c r="M22" s="83"/>
      <c r="N22" s="83" t="s">
        <v>315</v>
      </c>
      <c r="O22" s="83"/>
      <c r="P22" s="79"/>
      <c r="R22" s="33"/>
      <c r="S22" s="33"/>
    </row>
    <row r="23" spans="1:19" s="2" customFormat="1" x14ac:dyDescent="0.25">
      <c r="A23" t="s">
        <v>15</v>
      </c>
      <c r="B23" s="22">
        <v>24.009911343600002</v>
      </c>
      <c r="C23" s="22">
        <v>53.074540864800007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78"/>
      <c r="M23" s="83"/>
      <c r="N23" s="83" t="s">
        <v>318</v>
      </c>
      <c r="O23" s="83"/>
      <c r="P23" s="79"/>
      <c r="R23" s="33"/>
      <c r="S23" s="33"/>
    </row>
    <row r="24" spans="1:19" s="2" customFormat="1" x14ac:dyDescent="0.25">
      <c r="A24" t="s">
        <v>108</v>
      </c>
      <c r="B24" s="22">
        <v>26.537270432400003</v>
      </c>
      <c r="C24" s="22">
        <v>56.86557949800001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78"/>
      <c r="M24" s="83"/>
      <c r="N24" s="83"/>
      <c r="O24" s="83"/>
      <c r="P24" s="79"/>
      <c r="R24" s="33"/>
      <c r="S24" s="33"/>
    </row>
    <row r="25" spans="1:19" s="2" customFormat="1" x14ac:dyDescent="0.25">
      <c r="A25" t="s">
        <v>109</v>
      </c>
      <c r="B25" s="22">
        <v>30.328309065599999</v>
      </c>
      <c r="C25" s="22">
        <v>66.975015853200006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78"/>
      <c r="M25" s="83"/>
      <c r="N25" s="83" t="s">
        <v>317</v>
      </c>
      <c r="O25" s="83"/>
      <c r="P25" s="79"/>
      <c r="R25" s="33"/>
      <c r="S25" s="33"/>
    </row>
    <row r="26" spans="1:19" s="2" customFormat="1" x14ac:dyDescent="0.25">
      <c r="A26"/>
      <c r="B26" s="24">
        <v>0</v>
      </c>
      <c r="C26" s="26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78"/>
      <c r="M26" s="83"/>
      <c r="N26" s="83"/>
      <c r="O26" s="83"/>
      <c r="P26" s="79"/>
      <c r="R26" s="33"/>
      <c r="S26" s="33"/>
    </row>
    <row r="27" spans="1:19" s="2" customFormat="1" ht="15.75" thickBot="1" x14ac:dyDescent="0.3">
      <c r="A27" t="s">
        <v>24</v>
      </c>
      <c r="B27" s="22">
        <v>21.482552254800002</v>
      </c>
      <c r="C27" s="22">
        <v>35.383027243199997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0"/>
      <c r="M27" s="81"/>
      <c r="N27" s="81"/>
      <c r="O27" s="81"/>
      <c r="P27" s="82"/>
      <c r="R27" s="33"/>
      <c r="S27" s="33"/>
    </row>
    <row r="28" spans="1:19" s="2" customFormat="1" x14ac:dyDescent="0.25">
      <c r="A28" t="s">
        <v>25</v>
      </c>
      <c r="B28" s="22">
        <v>22.746231799200007</v>
      </c>
      <c r="C28" s="22">
        <v>37.910386332000002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M28" s="97"/>
      <c r="P28" s="97"/>
      <c r="R28" s="33"/>
      <c r="S28" s="33"/>
    </row>
    <row r="29" spans="1:19" s="2" customFormat="1" x14ac:dyDescent="0.25">
      <c r="A29" t="s">
        <v>26</v>
      </c>
      <c r="B29" s="22">
        <v>24.009911343600002</v>
      </c>
      <c r="C29" s="22">
        <v>39.1740658764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R29" s="33"/>
      <c r="S29" s="33"/>
    </row>
    <row r="30" spans="1:19" s="2" customFormat="1" x14ac:dyDescent="0.25">
      <c r="A30" t="s">
        <v>27</v>
      </c>
      <c r="B30" s="22">
        <v>27.800949976800005</v>
      </c>
      <c r="C30" s="22">
        <v>42.965104509600003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M30" s="97"/>
      <c r="P30" s="97"/>
      <c r="R30" s="33"/>
      <c r="S30" s="33"/>
    </row>
    <row r="31" spans="1:19" s="2" customFormat="1" x14ac:dyDescent="0.25">
      <c r="A31" t="s">
        <v>28</v>
      </c>
      <c r="B31" s="22">
        <v>30.328309065599999</v>
      </c>
      <c r="C31" s="22">
        <v>46.756143142800006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M31" s="97"/>
      <c r="P31" s="97"/>
      <c r="R31" s="33"/>
      <c r="S31" s="33"/>
    </row>
    <row r="32" spans="1:19" s="2" customFormat="1" x14ac:dyDescent="0.25">
      <c r="A32" t="s">
        <v>29</v>
      </c>
      <c r="B32" s="22">
        <v>31.591988610000001</v>
      </c>
      <c r="C32" s="22">
        <v>51.810861320400008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97"/>
      <c r="M32" s="97"/>
      <c r="N32" s="97"/>
      <c r="O32" s="97"/>
      <c r="P32" s="97"/>
      <c r="R32" s="33"/>
      <c r="S32" s="33"/>
    </row>
    <row r="33" spans="1:19" s="2" customFormat="1" x14ac:dyDescent="0.25">
      <c r="A33" t="s">
        <v>113</v>
      </c>
      <c r="B33" s="22">
        <v>34.119347698799999</v>
      </c>
      <c r="C33" s="22">
        <v>54.338220409200005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R33" s="33"/>
      <c r="S33" s="33"/>
    </row>
    <row r="34" spans="1:19" s="2" customFormat="1" x14ac:dyDescent="0.25">
      <c r="A34" t="s">
        <v>114</v>
      </c>
      <c r="B34" s="22">
        <v>36.646706787600003</v>
      </c>
      <c r="C34" s="22">
        <v>59.392938586800007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M34" s="97"/>
      <c r="P34" s="97"/>
      <c r="R34" s="33"/>
      <c r="S34" s="33"/>
    </row>
    <row r="35" spans="1:19" s="2" customFormat="1" x14ac:dyDescent="0.25">
      <c r="A35" t="s">
        <v>30</v>
      </c>
      <c r="B35" s="22">
        <v>37.910386332000002</v>
      </c>
      <c r="C35" s="22">
        <v>65.7113363088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M35" s="97"/>
      <c r="P35" s="97"/>
      <c r="R35" s="33"/>
      <c r="S35" s="33"/>
    </row>
    <row r="36" spans="1:19" s="2" customFormat="1" x14ac:dyDescent="0.25">
      <c r="A36" t="s">
        <v>115</v>
      </c>
      <c r="B36" s="22">
        <v>40.437745420800006</v>
      </c>
      <c r="C36" s="22">
        <v>68.238695397599997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R36" s="33"/>
      <c r="S36" s="33"/>
    </row>
    <row r="37" spans="1:19" s="2" customFormat="1" x14ac:dyDescent="0.25">
      <c r="A37" t="s">
        <v>116</v>
      </c>
      <c r="B37" s="22">
        <v>53.074540864800007</v>
      </c>
      <c r="C37" s="22">
        <v>80.875490841600012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M37" s="97"/>
      <c r="P37" s="97"/>
      <c r="R37" s="33"/>
      <c r="S37" s="33"/>
    </row>
    <row r="38" spans="1:19" s="2" customFormat="1" x14ac:dyDescent="0.25">
      <c r="A38"/>
      <c r="B38" s="24">
        <v>0</v>
      </c>
      <c r="C38" s="26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M38" s="97"/>
      <c r="P38" s="97"/>
      <c r="R38" s="33"/>
      <c r="S38" s="33"/>
    </row>
    <row r="39" spans="1:19" s="2" customFormat="1" x14ac:dyDescent="0.25">
      <c r="A39" t="s">
        <v>31</v>
      </c>
      <c r="B39" s="22">
        <v>22.746231799200007</v>
      </c>
      <c r="C39" s="19">
        <v>36.646706787600003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97"/>
      <c r="M39" s="97"/>
      <c r="N39" s="97"/>
      <c r="O39" s="97"/>
      <c r="P39" s="97"/>
      <c r="R39" s="33"/>
      <c r="S39" s="33"/>
    </row>
    <row r="40" spans="1:19" s="2" customFormat="1" x14ac:dyDescent="0.25">
      <c r="A40" t="s">
        <v>32</v>
      </c>
      <c r="B40" s="22">
        <v>24.009911343600002</v>
      </c>
      <c r="C40" s="19">
        <v>39.1740658764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R40" s="33"/>
      <c r="S40" s="33"/>
    </row>
    <row r="41" spans="1:19" s="2" customFormat="1" x14ac:dyDescent="0.25">
      <c r="A41" t="s">
        <v>33</v>
      </c>
      <c r="B41" s="22">
        <v>26.537270432400003</v>
      </c>
      <c r="C41" s="19">
        <v>41.701424965200012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M41" s="97"/>
      <c r="N41" s="97"/>
      <c r="P41" s="97"/>
      <c r="R41" s="33"/>
      <c r="S41" s="33"/>
    </row>
    <row r="42" spans="1:19" s="2" customFormat="1" x14ac:dyDescent="0.25">
      <c r="A42" t="s">
        <v>34</v>
      </c>
      <c r="B42" s="22">
        <v>29.064629521200004</v>
      </c>
      <c r="C42" s="19">
        <v>45.492463598400015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M42" s="97"/>
      <c r="N42" s="97"/>
      <c r="P42" s="97"/>
      <c r="R42" s="33"/>
      <c r="S42" s="33"/>
    </row>
    <row r="43" spans="1:19" s="2" customFormat="1" x14ac:dyDescent="0.25">
      <c r="A43" t="s">
        <v>35</v>
      </c>
      <c r="B43" s="22">
        <v>31.591988610000001</v>
      </c>
      <c r="C43" s="19">
        <v>49.283502231600004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R43" s="33"/>
      <c r="S43" s="33"/>
    </row>
    <row r="44" spans="1:19" s="2" customFormat="1" x14ac:dyDescent="0.25">
      <c r="A44" t="s">
        <v>36</v>
      </c>
      <c r="B44" s="22">
        <v>35.383027243199997</v>
      </c>
      <c r="C44" s="19">
        <v>55.601899953600011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M44" s="97"/>
      <c r="N44" s="97"/>
      <c r="P44" s="97"/>
      <c r="R44" s="33"/>
      <c r="S44" s="33"/>
    </row>
    <row r="45" spans="1:19" s="2" customFormat="1" x14ac:dyDescent="0.25">
      <c r="A45" t="s">
        <v>117</v>
      </c>
      <c r="B45" s="22">
        <v>36.646706787600003</v>
      </c>
      <c r="C45" s="19">
        <v>60.656618131199998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M45" s="97"/>
      <c r="N45" s="97"/>
      <c r="P45" s="97"/>
      <c r="R45" s="33"/>
      <c r="S45" s="33"/>
    </row>
    <row r="46" spans="1:19" s="2" customFormat="1" x14ac:dyDescent="0.25">
      <c r="A46" t="s">
        <v>118</v>
      </c>
      <c r="B46" s="22">
        <v>37.910386332000002</v>
      </c>
      <c r="C46" s="19">
        <v>64.447656764399994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97"/>
      <c r="M46" s="97"/>
      <c r="N46" s="97"/>
      <c r="O46" s="97"/>
      <c r="P46" s="97"/>
      <c r="R46" s="33"/>
      <c r="S46" s="33"/>
    </row>
    <row r="47" spans="1:19" s="2" customFormat="1" x14ac:dyDescent="0.25">
      <c r="A47" t="s">
        <v>37</v>
      </c>
      <c r="B47" s="22">
        <v>41.701424965200012</v>
      </c>
      <c r="C47" s="19">
        <v>70.766054486399995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R47" s="33"/>
      <c r="S47" s="33"/>
    </row>
    <row r="48" spans="1:19" s="2" customFormat="1" x14ac:dyDescent="0.25">
      <c r="A48" t="s">
        <v>119</v>
      </c>
      <c r="B48" s="22">
        <v>45.492463598400015</v>
      </c>
      <c r="C48" s="19">
        <v>77.084452208400009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M48" s="97"/>
      <c r="R48" s="33"/>
      <c r="S48" s="33"/>
    </row>
    <row r="49" spans="1:19" s="2" customFormat="1" x14ac:dyDescent="0.25">
      <c r="A49" t="s">
        <v>120</v>
      </c>
      <c r="B49" s="22">
        <v>60.656618131199998</v>
      </c>
      <c r="C49" s="19">
        <v>87.193888563599998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M49" s="97"/>
      <c r="R49" s="33"/>
      <c r="S49" s="33"/>
    </row>
    <row r="50" spans="1:19" s="2" customFormat="1" x14ac:dyDescent="0.25">
      <c r="A50"/>
      <c r="B50" s="24">
        <v>0</v>
      </c>
      <c r="C50" s="26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R50" s="33"/>
      <c r="S50" s="33"/>
    </row>
    <row r="51" spans="1:19" s="2" customFormat="1" x14ac:dyDescent="0.25">
      <c r="A51" t="s">
        <v>38</v>
      </c>
      <c r="B51" s="22">
        <v>24.009911343600002</v>
      </c>
      <c r="C51" s="19">
        <v>37.910386332000002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33"/>
      <c r="S51" s="33"/>
    </row>
    <row r="52" spans="1:19" s="2" customFormat="1" x14ac:dyDescent="0.25">
      <c r="A52" t="s">
        <v>39</v>
      </c>
      <c r="B52" s="22">
        <v>26.537270432400003</v>
      </c>
      <c r="C52" s="19">
        <v>41.701424965200012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33"/>
      <c r="S52" s="33"/>
    </row>
    <row r="53" spans="1:19" s="2" customFormat="1" x14ac:dyDescent="0.25">
      <c r="A53" t="s">
        <v>40</v>
      </c>
      <c r="B53" s="22">
        <v>27.800949976800005</v>
      </c>
      <c r="C53" s="19">
        <v>44.228784054000002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33"/>
      <c r="S53" s="33"/>
    </row>
    <row r="54" spans="1:19" s="2" customFormat="1" x14ac:dyDescent="0.25">
      <c r="A54" t="s">
        <v>41</v>
      </c>
      <c r="B54" s="22">
        <v>30.328309065599999</v>
      </c>
      <c r="C54" s="19">
        <v>48.019822687200005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33"/>
      <c r="S54" s="33"/>
    </row>
    <row r="55" spans="1:19" s="2" customFormat="1" x14ac:dyDescent="0.25">
      <c r="A55" t="s">
        <v>42</v>
      </c>
      <c r="B55" s="22">
        <v>35.383027243199997</v>
      </c>
      <c r="C55" s="19">
        <v>54.338220409200005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33"/>
      <c r="S55" s="33"/>
    </row>
    <row r="56" spans="1:19" s="2" customFormat="1" x14ac:dyDescent="0.25">
      <c r="A56" t="s">
        <v>43</v>
      </c>
      <c r="B56" s="22">
        <v>37.910386332000002</v>
      </c>
      <c r="C56" s="19">
        <v>59.392938586800007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33"/>
      <c r="S56" s="33"/>
    </row>
    <row r="57" spans="1:19" s="2" customFormat="1" x14ac:dyDescent="0.25">
      <c r="A57" t="s">
        <v>121</v>
      </c>
      <c r="B57" s="22">
        <v>40.437745420800006</v>
      </c>
      <c r="C57" s="19">
        <v>65.7113363088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33"/>
      <c r="S57" s="33"/>
    </row>
    <row r="58" spans="1:19" s="2" customFormat="1" x14ac:dyDescent="0.25">
      <c r="A58" t="s">
        <v>122</v>
      </c>
      <c r="B58" s="22">
        <v>44.228784054000002</v>
      </c>
      <c r="C58" s="19">
        <v>70.766054486399995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33"/>
      <c r="S58" s="33"/>
    </row>
    <row r="59" spans="1:19" s="2" customFormat="1" x14ac:dyDescent="0.25">
      <c r="A59" t="s">
        <v>44</v>
      </c>
      <c r="B59" s="22">
        <v>46.756143142800006</v>
      </c>
      <c r="C59" s="19">
        <v>77.084452208400009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33"/>
      <c r="S59" s="33"/>
    </row>
    <row r="60" spans="1:19" s="2" customFormat="1" x14ac:dyDescent="0.25">
      <c r="A60" t="s">
        <v>123</v>
      </c>
      <c r="B60" s="22">
        <v>53.074540864800007</v>
      </c>
      <c r="C60" s="19">
        <v>85.930209019200007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33"/>
      <c r="S60" s="33"/>
    </row>
    <row r="61" spans="1:19" s="2" customFormat="1" x14ac:dyDescent="0.25">
      <c r="A61" t="s">
        <v>124</v>
      </c>
      <c r="B61" s="22">
        <v>66.975015853200006</v>
      </c>
      <c r="C61" s="19">
        <v>107.412761274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33"/>
      <c r="S61" s="33"/>
    </row>
    <row r="62" spans="1:19" s="2" customFormat="1" x14ac:dyDescent="0.25">
      <c r="A62"/>
      <c r="B62" s="24">
        <v>0</v>
      </c>
      <c r="C62" s="26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R62" s="33"/>
      <c r="S62" s="33"/>
    </row>
    <row r="63" spans="1:19" s="2" customFormat="1" x14ac:dyDescent="0.25">
      <c r="A63" t="s">
        <v>166</v>
      </c>
      <c r="B63" s="22">
        <v>26.537270432400003</v>
      </c>
      <c r="C63" s="19">
        <v>40.437745420800006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33"/>
      <c r="S63" s="33"/>
    </row>
    <row r="64" spans="1:19" s="2" customFormat="1" x14ac:dyDescent="0.25">
      <c r="A64" t="s">
        <v>167</v>
      </c>
      <c r="B64" s="22">
        <v>27.800949976800005</v>
      </c>
      <c r="C64" s="19">
        <v>42.965104509600003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33"/>
      <c r="S64" s="33"/>
    </row>
    <row r="65" spans="1:19" s="2" customFormat="1" x14ac:dyDescent="0.25">
      <c r="A65" t="s">
        <v>168</v>
      </c>
      <c r="B65" s="22">
        <v>29.064629521200004</v>
      </c>
      <c r="C65" s="19">
        <v>45.492463598400015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33"/>
      <c r="S65" s="33"/>
    </row>
    <row r="66" spans="1:19" s="2" customFormat="1" x14ac:dyDescent="0.25">
      <c r="A66" t="s">
        <v>169</v>
      </c>
      <c r="B66" s="22">
        <v>34.119347698799999</v>
      </c>
      <c r="C66" s="19">
        <v>51.810861320400008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33"/>
      <c r="S66" s="33"/>
    </row>
    <row r="67" spans="1:19" s="2" customFormat="1" x14ac:dyDescent="0.25">
      <c r="A67" t="s">
        <v>170</v>
      </c>
      <c r="B67" s="22">
        <v>36.646706787600003</v>
      </c>
      <c r="C67" s="19">
        <v>58.129259042400008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33"/>
      <c r="S67" s="33"/>
    </row>
    <row r="68" spans="1:19" s="2" customFormat="1" x14ac:dyDescent="0.25">
      <c r="A68" t="s">
        <v>171</v>
      </c>
      <c r="B68" s="22">
        <v>39.1740658764</v>
      </c>
      <c r="C68" s="19">
        <v>66.975015853200006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33"/>
      <c r="S68" s="33"/>
    </row>
    <row r="69" spans="1:19" s="2" customFormat="1" x14ac:dyDescent="0.25">
      <c r="A69" t="s">
        <v>172</v>
      </c>
      <c r="B69" s="22">
        <v>42.965104509600003</v>
      </c>
      <c r="C69" s="19">
        <v>72.029734030800014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33"/>
      <c r="S69" s="33"/>
    </row>
    <row r="70" spans="1:19" s="2" customFormat="1" x14ac:dyDescent="0.25">
      <c r="A70" t="s">
        <v>173</v>
      </c>
      <c r="B70" s="22">
        <v>45.492463598400015</v>
      </c>
      <c r="C70" s="19">
        <v>74.557093119600012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33"/>
      <c r="S70" s="33"/>
    </row>
    <row r="71" spans="1:19" s="2" customFormat="1" x14ac:dyDescent="0.25">
      <c r="A71" t="s">
        <v>174</v>
      </c>
      <c r="B71" s="22">
        <v>50.547181776000009</v>
      </c>
      <c r="C71" s="19">
        <v>79.61181129720002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33"/>
      <c r="S71" s="33"/>
    </row>
    <row r="72" spans="1:19" s="2" customFormat="1" x14ac:dyDescent="0.25">
      <c r="A72" t="s">
        <v>175</v>
      </c>
      <c r="B72" s="22">
        <v>56.86557949800001</v>
      </c>
      <c r="C72" s="19">
        <v>89.72124765240001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33"/>
      <c r="S72" s="33"/>
    </row>
    <row r="73" spans="1:19" s="2" customFormat="1" x14ac:dyDescent="0.25">
      <c r="A73" t="s">
        <v>176</v>
      </c>
      <c r="B73" s="22">
        <v>72.029734030800014</v>
      </c>
      <c r="C73" s="19">
        <v>111.20379990720002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33"/>
      <c r="S73" s="33"/>
    </row>
    <row r="74" spans="1:19" s="2" customFormat="1" x14ac:dyDescent="0.25">
      <c r="A74"/>
      <c r="B74" s="24">
        <v>0</v>
      </c>
      <c r="C74" s="26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R74" s="33"/>
      <c r="S74" s="33"/>
    </row>
    <row r="75" spans="1:19" s="2" customFormat="1" x14ac:dyDescent="0.25">
      <c r="A75" t="s">
        <v>51</v>
      </c>
      <c r="B75" s="22">
        <v>29.064629521200004</v>
      </c>
      <c r="C75" s="22">
        <v>44.228784054000002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33"/>
      <c r="S75" s="33"/>
    </row>
    <row r="76" spans="1:19" s="2" customFormat="1" x14ac:dyDescent="0.25">
      <c r="A76" t="s">
        <v>52</v>
      </c>
      <c r="B76" s="22">
        <v>31.591988610000001</v>
      </c>
      <c r="C76" s="22">
        <v>46.756143142800006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33"/>
      <c r="S76" s="33"/>
    </row>
    <row r="77" spans="1:19" s="2" customFormat="1" x14ac:dyDescent="0.25">
      <c r="A77" t="s">
        <v>53</v>
      </c>
      <c r="B77" s="22">
        <v>35.383027243199997</v>
      </c>
      <c r="C77" s="22">
        <v>50.547181776000009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33"/>
      <c r="S77" s="33"/>
    </row>
    <row r="78" spans="1:19" s="2" customFormat="1" x14ac:dyDescent="0.25">
      <c r="A78" t="s">
        <v>54</v>
      </c>
      <c r="B78" s="22">
        <v>36.646706787600003</v>
      </c>
      <c r="C78" s="22">
        <v>55.601899953600011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33"/>
      <c r="S78" s="33"/>
    </row>
    <row r="79" spans="1:19" s="2" customFormat="1" x14ac:dyDescent="0.25">
      <c r="A79" t="s">
        <v>55</v>
      </c>
      <c r="B79" s="22">
        <v>40.437745420800006</v>
      </c>
      <c r="C79" s="22">
        <v>59.392938586800007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33"/>
      <c r="S79" s="33"/>
    </row>
    <row r="80" spans="1:19" s="2" customFormat="1" x14ac:dyDescent="0.25">
      <c r="A80" t="s">
        <v>56</v>
      </c>
      <c r="B80" s="22">
        <v>45.492463598400015</v>
      </c>
      <c r="C80" s="22">
        <v>69.502374942000003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33"/>
      <c r="S80" s="33"/>
    </row>
    <row r="81" spans="1:19" s="2" customFormat="1" x14ac:dyDescent="0.25">
      <c r="A81" t="s">
        <v>177</v>
      </c>
      <c r="B81" s="24">
        <v>50.547181776000009</v>
      </c>
      <c r="C81" s="24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33"/>
      <c r="S81" s="33"/>
    </row>
    <row r="82" spans="1:19" s="2" customFormat="1" x14ac:dyDescent="0.25">
      <c r="A82" t="s">
        <v>178</v>
      </c>
      <c r="B82" s="24">
        <v>54.338220409200005</v>
      </c>
      <c r="C82" s="24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33"/>
      <c r="S82" s="33"/>
    </row>
    <row r="83" spans="1:19" s="2" customFormat="1" x14ac:dyDescent="0.25">
      <c r="A83" t="s">
        <v>179</v>
      </c>
      <c r="B83" s="24">
        <v>60.656618131199998</v>
      </c>
      <c r="C83" s="24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33"/>
      <c r="S83" s="33"/>
    </row>
    <row r="84" spans="1:19" s="2" customFormat="1" x14ac:dyDescent="0.25">
      <c r="A84" t="s">
        <v>180</v>
      </c>
      <c r="B84" s="24">
        <v>68.238695397599997</v>
      </c>
      <c r="C84" s="24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33"/>
      <c r="S84" s="33"/>
    </row>
    <row r="85" spans="1:19" s="2" customFormat="1" x14ac:dyDescent="0.25">
      <c r="A85" t="s">
        <v>181</v>
      </c>
      <c r="B85" s="24">
        <v>82.139170386000004</v>
      </c>
      <c r="C85" s="24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33"/>
      <c r="S85" s="33"/>
    </row>
    <row r="86" spans="1:19" s="2" customFormat="1" x14ac:dyDescent="0.25">
      <c r="A86" t="s">
        <v>8</v>
      </c>
      <c r="B86" s="24">
        <v>0</v>
      </c>
      <c r="C86" s="26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R86" s="33"/>
      <c r="S86" s="33"/>
    </row>
    <row r="87" spans="1:19" s="2" customFormat="1" x14ac:dyDescent="0.25">
      <c r="A87" t="s">
        <v>63</v>
      </c>
      <c r="B87" s="22">
        <v>31.591988610000001</v>
      </c>
      <c r="C87" s="22">
        <v>46.756143142800006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33"/>
      <c r="S87" s="33"/>
    </row>
    <row r="88" spans="1:19" s="2" customFormat="1" x14ac:dyDescent="0.25">
      <c r="A88" t="s">
        <v>64</v>
      </c>
      <c r="B88" s="22">
        <v>34.119347698799999</v>
      </c>
      <c r="C88" s="22">
        <v>50.547181776000009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33"/>
      <c r="S88" s="33"/>
    </row>
    <row r="89" spans="1:19" s="2" customFormat="1" x14ac:dyDescent="0.25">
      <c r="A89" t="s">
        <v>65</v>
      </c>
      <c r="B89" s="22">
        <v>37.910386332000002</v>
      </c>
      <c r="C89" s="22">
        <v>54.338220409200005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33"/>
      <c r="S89" s="33"/>
    </row>
    <row r="90" spans="1:19" s="2" customFormat="1" x14ac:dyDescent="0.25">
      <c r="A90" t="s">
        <v>66</v>
      </c>
      <c r="B90" s="22">
        <v>40.437745420800006</v>
      </c>
      <c r="C90" s="22">
        <v>59.392938586800007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33"/>
      <c r="S90" s="33"/>
    </row>
    <row r="91" spans="1:19" s="2" customFormat="1" x14ac:dyDescent="0.25">
      <c r="A91" t="s">
        <v>67</v>
      </c>
      <c r="B91" s="22">
        <v>45.492463598400015</v>
      </c>
      <c r="C91" s="22">
        <v>63.183977220000003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33"/>
      <c r="S91" s="33"/>
    </row>
    <row r="92" spans="1:19" s="2" customFormat="1" x14ac:dyDescent="0.25">
      <c r="A92" t="s">
        <v>68</v>
      </c>
      <c r="B92" s="22">
        <v>50.547181776000009</v>
      </c>
      <c r="C92" s="22">
        <v>72.029734030800014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33"/>
      <c r="S92" s="33"/>
    </row>
    <row r="93" spans="1:19" s="2" customFormat="1" x14ac:dyDescent="0.25">
      <c r="A93" t="s">
        <v>128</v>
      </c>
      <c r="B93" s="24">
        <v>53.074540864800007</v>
      </c>
      <c r="C93" s="24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33"/>
      <c r="S93" s="33"/>
    </row>
    <row r="94" spans="1:19" s="2" customFormat="1" x14ac:dyDescent="0.25">
      <c r="A94" t="s">
        <v>129</v>
      </c>
      <c r="B94" s="24">
        <v>58.129259042400008</v>
      </c>
      <c r="C94" s="24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33"/>
      <c r="S94" s="33"/>
    </row>
    <row r="95" spans="1:19" s="2" customFormat="1" x14ac:dyDescent="0.25">
      <c r="A95" t="s">
        <v>130</v>
      </c>
      <c r="B95" s="24">
        <v>63.183977220000003</v>
      </c>
      <c r="C95" s="24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33"/>
      <c r="S95" s="33"/>
    </row>
    <row r="96" spans="1:19" s="2" customFormat="1" x14ac:dyDescent="0.25">
      <c r="A96" t="s">
        <v>131</v>
      </c>
      <c r="B96" s="24">
        <v>72.029734030800014</v>
      </c>
      <c r="C96" s="24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33"/>
      <c r="S96" s="33"/>
    </row>
    <row r="97" spans="1:19" s="2" customFormat="1" x14ac:dyDescent="0.25">
      <c r="A97" t="s">
        <v>132</v>
      </c>
      <c r="B97" s="24">
        <v>87.193888563599998</v>
      </c>
      <c r="C97" s="24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33"/>
      <c r="S97" s="33"/>
    </row>
    <row r="98" spans="1:19" s="2" customFormat="1" x14ac:dyDescent="0.25">
      <c r="A98" t="s">
        <v>8</v>
      </c>
      <c r="B98" s="24">
        <v>0</v>
      </c>
      <c r="C98" s="26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R98" s="33"/>
      <c r="S98" s="33"/>
    </row>
    <row r="99" spans="1:19" s="2" customFormat="1" x14ac:dyDescent="0.25">
      <c r="A99" t="s">
        <v>69</v>
      </c>
      <c r="B99" s="22">
        <v>32.8556681544</v>
      </c>
      <c r="C99" s="22">
        <v>49.283502231600004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33"/>
      <c r="S99" s="33"/>
    </row>
    <row r="100" spans="1:19" s="2" customFormat="1" x14ac:dyDescent="0.25">
      <c r="A100" t="s">
        <v>70</v>
      </c>
      <c r="B100" s="22">
        <v>36.646706787600003</v>
      </c>
      <c r="C100" s="22">
        <v>51.810861320400008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33"/>
      <c r="S100" s="33"/>
    </row>
    <row r="101" spans="1:19" s="2" customFormat="1" x14ac:dyDescent="0.25">
      <c r="A101" t="s">
        <v>71</v>
      </c>
      <c r="B101" s="22">
        <v>39.1740658764</v>
      </c>
      <c r="C101" s="22">
        <v>55.601899953600011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33"/>
      <c r="S101" s="33"/>
    </row>
    <row r="102" spans="1:19" s="2" customFormat="1" x14ac:dyDescent="0.25">
      <c r="A102" t="s">
        <v>72</v>
      </c>
      <c r="B102" s="22">
        <v>41.701424965200012</v>
      </c>
      <c r="C102" s="22">
        <v>60.656618131199998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33"/>
      <c r="S102" s="33"/>
    </row>
    <row r="103" spans="1:19" s="2" customFormat="1" x14ac:dyDescent="0.25">
      <c r="A103" t="s">
        <v>73</v>
      </c>
      <c r="B103" s="22">
        <v>46.756143142800006</v>
      </c>
      <c r="C103" s="22">
        <v>63.183977220000003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33"/>
      <c r="S103" s="33"/>
    </row>
    <row r="104" spans="1:19" s="2" customFormat="1" x14ac:dyDescent="0.25">
      <c r="A104" t="s">
        <v>74</v>
      </c>
      <c r="B104" s="22">
        <v>51.810861320400008</v>
      </c>
      <c r="C104" s="22">
        <v>73.293413575200006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33"/>
      <c r="S104" s="33"/>
    </row>
    <row r="105" spans="1:19" s="2" customFormat="1" x14ac:dyDescent="0.25">
      <c r="A105" t="s">
        <v>133</v>
      </c>
      <c r="B105" s="24">
        <v>0</v>
      </c>
      <c r="C105" s="24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33"/>
      <c r="S105" s="33"/>
    </row>
    <row r="106" spans="1:19" s="2" customFormat="1" x14ac:dyDescent="0.25">
      <c r="A106" t="s">
        <v>134</v>
      </c>
      <c r="B106" s="24">
        <v>0</v>
      </c>
      <c r="C106" s="24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33"/>
      <c r="S106" s="33"/>
    </row>
    <row r="107" spans="1:19" s="2" customFormat="1" x14ac:dyDescent="0.25">
      <c r="A107" t="s">
        <v>135</v>
      </c>
      <c r="B107" s="24">
        <v>0</v>
      </c>
      <c r="C107" s="24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33"/>
      <c r="S107" s="33"/>
    </row>
    <row r="108" spans="1:19" s="2" customFormat="1" x14ac:dyDescent="0.25">
      <c r="A108" t="s">
        <v>136</v>
      </c>
      <c r="B108" s="24">
        <v>0</v>
      </c>
      <c r="C108" s="24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33"/>
      <c r="S108" s="33"/>
    </row>
    <row r="109" spans="1:19" s="2" customFormat="1" x14ac:dyDescent="0.25">
      <c r="A109" t="s">
        <v>137</v>
      </c>
      <c r="B109" s="24">
        <v>0</v>
      </c>
      <c r="C109" s="24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33"/>
      <c r="S109" s="33"/>
    </row>
    <row r="110" spans="1:19" s="2" customFormat="1" x14ac:dyDescent="0.25">
      <c r="A110" t="s">
        <v>8</v>
      </c>
      <c r="B110" s="24">
        <v>0</v>
      </c>
      <c r="C110" s="26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R110" s="33"/>
      <c r="S110" s="33"/>
    </row>
    <row r="111" spans="1:19" s="2" customFormat="1" x14ac:dyDescent="0.25">
      <c r="A111" t="s">
        <v>75</v>
      </c>
      <c r="B111" s="22">
        <v>34.119347698799999</v>
      </c>
      <c r="C111" s="22">
        <v>50.547181776000009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33"/>
      <c r="S111" s="33"/>
    </row>
    <row r="112" spans="1:19" s="2" customFormat="1" x14ac:dyDescent="0.25">
      <c r="A112" t="s">
        <v>76</v>
      </c>
      <c r="B112" s="22">
        <v>36.646706787600003</v>
      </c>
      <c r="C112" s="22">
        <v>53.074540864800007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33"/>
      <c r="S112" s="33"/>
    </row>
    <row r="113" spans="1:19" s="2" customFormat="1" x14ac:dyDescent="0.25">
      <c r="A113" t="s">
        <v>77</v>
      </c>
      <c r="B113" s="22">
        <v>40.437745420800006</v>
      </c>
      <c r="C113" s="22">
        <v>56.86557949800001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33"/>
      <c r="S113" s="33"/>
    </row>
    <row r="114" spans="1:19" s="2" customFormat="1" x14ac:dyDescent="0.25">
      <c r="A114" t="s">
        <v>78</v>
      </c>
      <c r="B114" s="22">
        <v>42.965104509600003</v>
      </c>
      <c r="C114" s="22">
        <v>61.920297675600004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33"/>
      <c r="S114" s="33"/>
    </row>
    <row r="115" spans="1:19" s="2" customFormat="1" x14ac:dyDescent="0.25">
      <c r="A115" t="s">
        <v>79</v>
      </c>
      <c r="B115" s="22">
        <v>49.283502231600004</v>
      </c>
      <c r="C115" s="22">
        <v>66.975015853200006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33"/>
      <c r="S115" s="33"/>
    </row>
    <row r="116" spans="1:19" s="2" customFormat="1" x14ac:dyDescent="0.25">
      <c r="A116" t="s">
        <v>80</v>
      </c>
      <c r="B116" s="22">
        <v>54.338220409200005</v>
      </c>
      <c r="C116" s="22">
        <v>77.084452208400009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33"/>
      <c r="S116" s="33"/>
    </row>
    <row r="117" spans="1:19" s="2" customFormat="1" x14ac:dyDescent="0.25">
      <c r="A117" t="s">
        <v>138</v>
      </c>
      <c r="B117" s="24">
        <v>58.129259042400008</v>
      </c>
      <c r="C117" s="24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33"/>
      <c r="S117" s="33"/>
    </row>
    <row r="118" spans="1:19" s="2" customFormat="1" x14ac:dyDescent="0.25">
      <c r="A118" t="s">
        <v>139</v>
      </c>
      <c r="B118" s="24">
        <v>61.920297675600004</v>
      </c>
      <c r="C118" s="24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33"/>
      <c r="S118" s="33"/>
    </row>
    <row r="119" spans="1:19" s="2" customFormat="1" x14ac:dyDescent="0.25">
      <c r="A119" t="s">
        <v>140</v>
      </c>
      <c r="B119" s="24">
        <v>66.975015853200006</v>
      </c>
      <c r="C119" s="24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33"/>
      <c r="S119" s="33"/>
    </row>
    <row r="120" spans="1:19" s="2" customFormat="1" x14ac:dyDescent="0.25">
      <c r="A120" t="s">
        <v>141</v>
      </c>
      <c r="B120" s="24">
        <v>77.084452208400009</v>
      </c>
      <c r="C120" s="24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33"/>
      <c r="S120" s="33"/>
    </row>
    <row r="121" spans="1:19" s="2" customFormat="1" x14ac:dyDescent="0.25">
      <c r="A121" t="s">
        <v>142</v>
      </c>
      <c r="B121" s="24">
        <v>92.248606741199993</v>
      </c>
      <c r="C121" s="24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33"/>
      <c r="S121" s="33"/>
    </row>
    <row r="122" spans="1:19" s="2" customFormat="1" x14ac:dyDescent="0.25">
      <c r="A122"/>
      <c r="B122" s="24">
        <v>0</v>
      </c>
      <c r="C122" s="26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R122" s="33"/>
      <c r="S122" s="33"/>
    </row>
    <row r="123" spans="1:19" s="2" customFormat="1" x14ac:dyDescent="0.25">
      <c r="A123" t="s">
        <v>81</v>
      </c>
      <c r="B123" s="22">
        <v>36.646706787600003</v>
      </c>
      <c r="C123" s="22">
        <v>50.547181776000009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33"/>
      <c r="S123" s="33"/>
    </row>
    <row r="124" spans="1:19" s="2" customFormat="1" x14ac:dyDescent="0.25">
      <c r="A124" t="s">
        <v>82</v>
      </c>
      <c r="B124" s="22">
        <v>39.1740658764</v>
      </c>
      <c r="C124" s="22">
        <v>55.601899953600011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33"/>
      <c r="S124" s="33"/>
    </row>
    <row r="125" spans="1:19" s="2" customFormat="1" x14ac:dyDescent="0.25">
      <c r="A125" t="s">
        <v>83</v>
      </c>
      <c r="B125" s="22">
        <v>44.228784054000002</v>
      </c>
      <c r="C125" s="22">
        <v>61.920297675600004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33"/>
      <c r="S125" s="33"/>
    </row>
    <row r="126" spans="1:19" s="2" customFormat="1" x14ac:dyDescent="0.25">
      <c r="A126" t="s">
        <v>84</v>
      </c>
      <c r="B126" s="22">
        <v>49.283502231600004</v>
      </c>
      <c r="C126" s="22">
        <v>68.238695397599997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33"/>
      <c r="S126" s="33"/>
    </row>
    <row r="127" spans="1:19" s="2" customFormat="1" x14ac:dyDescent="0.25">
      <c r="A127" t="s">
        <v>85</v>
      </c>
      <c r="B127" s="22">
        <v>53.074540864800007</v>
      </c>
      <c r="C127" s="22">
        <v>73.293413575200006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33"/>
      <c r="S127" s="33"/>
    </row>
    <row r="128" spans="1:19" s="2" customFormat="1" x14ac:dyDescent="0.25">
      <c r="A128" t="s">
        <v>86</v>
      </c>
      <c r="B128" s="22">
        <v>60.656618131199998</v>
      </c>
      <c r="C128" s="22">
        <v>83.402849930400023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33"/>
      <c r="S128" s="33"/>
    </row>
    <row r="129" spans="1:19" s="2" customFormat="1" x14ac:dyDescent="0.25">
      <c r="A129" t="s">
        <v>143</v>
      </c>
      <c r="B129" s="24">
        <v>61.920297675600004</v>
      </c>
      <c r="C129" s="24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33"/>
      <c r="S129" s="33"/>
    </row>
    <row r="130" spans="1:19" s="2" customFormat="1" x14ac:dyDescent="0.25">
      <c r="A130" t="s">
        <v>144</v>
      </c>
      <c r="B130" s="24">
        <v>64.447656764399994</v>
      </c>
      <c r="C130" s="24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33"/>
      <c r="S130" s="33"/>
    </row>
    <row r="131" spans="1:19" s="2" customFormat="1" x14ac:dyDescent="0.25">
      <c r="A131" t="s">
        <v>145</v>
      </c>
      <c r="B131" s="24">
        <v>70.766054486399995</v>
      </c>
      <c r="C131" s="24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33"/>
      <c r="S131" s="33"/>
    </row>
    <row r="132" spans="1:19" s="2" customFormat="1" x14ac:dyDescent="0.25">
      <c r="A132" t="s">
        <v>146</v>
      </c>
      <c r="B132" s="24">
        <v>80.875490841600012</v>
      </c>
      <c r="C132" s="24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33"/>
      <c r="S132" s="33"/>
    </row>
    <row r="133" spans="1:19" s="2" customFormat="1" x14ac:dyDescent="0.25">
      <c r="A133" t="s">
        <v>147</v>
      </c>
      <c r="B133" s="24">
        <v>94.77596582999999</v>
      </c>
      <c r="C133" s="24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33"/>
      <c r="S133" s="33"/>
    </row>
    <row r="134" spans="1:19" s="2" customFormat="1" x14ac:dyDescent="0.25">
      <c r="A134"/>
      <c r="B134" s="24">
        <v>0</v>
      </c>
      <c r="C134" s="26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R134" s="33"/>
      <c r="S134" s="33"/>
    </row>
    <row r="135" spans="1:19" s="2" customFormat="1" x14ac:dyDescent="0.25">
      <c r="A135" t="s">
        <v>182</v>
      </c>
      <c r="B135" s="22">
        <v>39.1740658764</v>
      </c>
      <c r="C135" s="19">
        <v>55.601899953600011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33"/>
      <c r="S135" s="33"/>
    </row>
    <row r="136" spans="1:19" s="2" customFormat="1" x14ac:dyDescent="0.25">
      <c r="A136" t="s">
        <v>183</v>
      </c>
      <c r="B136" s="22">
        <v>45.492463598400015</v>
      </c>
      <c r="C136" s="19">
        <v>61.920297675600004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33"/>
      <c r="S136" s="33"/>
    </row>
    <row r="137" spans="1:19" s="2" customFormat="1" x14ac:dyDescent="0.25">
      <c r="A137" t="s">
        <v>184</v>
      </c>
      <c r="B137" s="22">
        <v>53.074540864800007</v>
      </c>
      <c r="C137" s="19">
        <v>70.766054486399995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33"/>
      <c r="S137" s="33"/>
    </row>
    <row r="138" spans="1:19" s="2" customFormat="1" x14ac:dyDescent="0.25">
      <c r="A138" t="s">
        <v>185</v>
      </c>
      <c r="B138" s="22">
        <v>59.392938586800007</v>
      </c>
      <c r="C138" s="19">
        <v>79.61181129720002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33"/>
      <c r="S138" s="33"/>
    </row>
    <row r="139" spans="1:19" s="2" customFormat="1" x14ac:dyDescent="0.25">
      <c r="A139" t="s">
        <v>186</v>
      </c>
      <c r="B139" s="22">
        <v>65.7113363088</v>
      </c>
      <c r="C139" s="19">
        <v>87.193888563599998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33"/>
      <c r="S139" s="33"/>
    </row>
    <row r="140" spans="1:19" s="2" customFormat="1" x14ac:dyDescent="0.25">
      <c r="A140" t="s">
        <v>187</v>
      </c>
      <c r="B140" s="22">
        <v>78.348131752800001</v>
      </c>
      <c r="C140" s="19">
        <v>103.62172264080002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33"/>
      <c r="S140" s="33"/>
    </row>
    <row r="141" spans="1:19" s="2" customFormat="1" x14ac:dyDescent="0.25">
      <c r="A141" t="s">
        <v>188</v>
      </c>
      <c r="B141" s="24">
        <v>83.402849930400023</v>
      </c>
      <c r="C141" s="24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33"/>
      <c r="S141" s="33"/>
    </row>
    <row r="142" spans="1:19" s="2" customFormat="1" x14ac:dyDescent="0.25">
      <c r="A142" t="s">
        <v>189</v>
      </c>
      <c r="B142" s="24">
        <v>86.922256512000004</v>
      </c>
      <c r="C142" s="24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33"/>
      <c r="S142" s="33"/>
    </row>
    <row r="143" spans="1:19" s="2" customFormat="1" x14ac:dyDescent="0.25">
      <c r="A143" t="s">
        <v>190</v>
      </c>
      <c r="B143" s="24">
        <v>91.528191300000003</v>
      </c>
      <c r="C143" s="24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33"/>
      <c r="S143" s="33"/>
    </row>
    <row r="144" spans="1:19" s="2" customFormat="1" x14ac:dyDescent="0.25">
      <c r="A144" t="s">
        <v>191</v>
      </c>
      <c r="B144" s="24">
        <v>101.68486801200001</v>
      </c>
      <c r="C144" s="24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33"/>
      <c r="S144" s="33"/>
    </row>
    <row r="145" spans="1:19" s="2" customFormat="1" x14ac:dyDescent="0.25">
      <c r="A145" t="s">
        <v>192</v>
      </c>
      <c r="B145" s="24">
        <v>98.567004463200007</v>
      </c>
      <c r="C145" s="24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33"/>
      <c r="S145" s="33"/>
    </row>
    <row r="146" spans="1:19" s="2" customFormat="1" x14ac:dyDescent="0.25">
      <c r="A146"/>
      <c r="B146" s="24">
        <v>0</v>
      </c>
      <c r="C146" s="26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R146" s="33"/>
      <c r="S146" s="33"/>
    </row>
    <row r="147" spans="1:19" s="2" customFormat="1" x14ac:dyDescent="0.25">
      <c r="A147" t="s">
        <v>193</v>
      </c>
      <c r="B147" s="22">
        <v>44.228784054000002</v>
      </c>
      <c r="C147" s="19">
        <v>60.656618131199998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33"/>
      <c r="S147" s="33"/>
    </row>
    <row r="148" spans="1:19" s="2" customFormat="1" x14ac:dyDescent="0.25">
      <c r="A148" t="s">
        <v>194</v>
      </c>
      <c r="B148" s="22">
        <v>48.019822687200005</v>
      </c>
      <c r="C148" s="19">
        <v>64.447656764399994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33"/>
      <c r="S148" s="33"/>
    </row>
    <row r="149" spans="1:19" s="2" customFormat="1" x14ac:dyDescent="0.25">
      <c r="A149" t="s">
        <v>195</v>
      </c>
      <c r="B149" s="22">
        <v>66.975015853200006</v>
      </c>
      <c r="C149" s="19">
        <v>85.930209019200007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33"/>
      <c r="S149" s="33"/>
    </row>
    <row r="150" spans="1:19" s="2" customFormat="1" x14ac:dyDescent="0.25">
      <c r="A150" t="s">
        <v>196</v>
      </c>
      <c r="B150" s="22">
        <v>74.557093119600012</v>
      </c>
      <c r="C150" s="19">
        <v>96.03964537440001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33"/>
      <c r="S150" s="33"/>
    </row>
    <row r="151" spans="1:19" s="2" customFormat="1" x14ac:dyDescent="0.25">
      <c r="A151" t="s">
        <v>197</v>
      </c>
      <c r="B151" s="22">
        <v>80.875490841600012</v>
      </c>
      <c r="C151" s="19">
        <v>103.62172264080002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33"/>
      <c r="S151" s="33"/>
    </row>
    <row r="152" spans="1:19" s="2" customFormat="1" x14ac:dyDescent="0.25">
      <c r="A152" t="s">
        <v>198</v>
      </c>
      <c r="B152" s="22">
        <v>90.984927196800029</v>
      </c>
      <c r="C152" s="19">
        <v>116.25851808480002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33"/>
      <c r="S152" s="33"/>
    </row>
    <row r="153" spans="1:19" s="2" customFormat="1" x14ac:dyDescent="0.25">
      <c r="A153" t="s">
        <v>199</v>
      </c>
      <c r="B153" s="24">
        <v>97.303324918800016</v>
      </c>
      <c r="C153" s="24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33"/>
      <c r="S153" s="33"/>
    </row>
    <row r="154" spans="1:19" s="2" customFormat="1" x14ac:dyDescent="0.25">
      <c r="A154" t="s">
        <v>200</v>
      </c>
      <c r="B154" s="24">
        <v>92.236796651999995</v>
      </c>
      <c r="C154" s="24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33"/>
      <c r="S154" s="33"/>
    </row>
    <row r="155" spans="1:19" s="2" customFormat="1" x14ac:dyDescent="0.25">
      <c r="A155" t="s">
        <v>201</v>
      </c>
      <c r="B155" s="24">
        <v>94.835016276000005</v>
      </c>
      <c r="C155" s="24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33"/>
      <c r="S155" s="33"/>
    </row>
    <row r="156" spans="1:19" s="2" customFormat="1" x14ac:dyDescent="0.25">
      <c r="A156" t="s">
        <v>202</v>
      </c>
      <c r="B156" s="24">
        <v>98.61424482000001</v>
      </c>
      <c r="C156" s="24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33"/>
      <c r="S156" s="33"/>
    </row>
    <row r="157" spans="1:19" s="2" customFormat="1" x14ac:dyDescent="0.25">
      <c r="A157" t="s">
        <v>203</v>
      </c>
      <c r="B157" s="24">
        <v>106.14908172960001</v>
      </c>
      <c r="C157" s="24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33"/>
      <c r="S157" s="33"/>
    </row>
    <row r="158" spans="1:19" s="2" customFormat="1" x14ac:dyDescent="0.25">
      <c r="A158"/>
      <c r="B158" s="24">
        <v>0</v>
      </c>
      <c r="C158" s="26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R158" s="33"/>
      <c r="S158" s="33"/>
    </row>
    <row r="159" spans="1:19" s="2" customFormat="1" x14ac:dyDescent="0.25">
      <c r="A159" t="s">
        <v>204</v>
      </c>
      <c r="B159" s="22">
        <v>58.129259042400008</v>
      </c>
      <c r="C159" s="19">
        <v>63.183977220000003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33"/>
      <c r="S159" s="33"/>
    </row>
    <row r="160" spans="1:19" s="2" customFormat="1" x14ac:dyDescent="0.25">
      <c r="A160" t="s">
        <v>205</v>
      </c>
      <c r="B160" s="22">
        <v>64.447656764399994</v>
      </c>
      <c r="C160" s="19">
        <v>68.238695397599997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33"/>
      <c r="S160" s="33"/>
    </row>
    <row r="161" spans="1:19" s="2" customFormat="1" x14ac:dyDescent="0.25">
      <c r="A161" t="s">
        <v>206</v>
      </c>
      <c r="B161" s="22">
        <v>70.766054486399995</v>
      </c>
      <c r="C161" s="19">
        <v>89.72124765240001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33"/>
      <c r="S161" s="33"/>
    </row>
    <row r="162" spans="1:19" s="2" customFormat="1" x14ac:dyDescent="0.25">
      <c r="A162" t="s">
        <v>207</v>
      </c>
      <c r="B162" s="22">
        <v>75.820772664000003</v>
      </c>
      <c r="C162" s="19">
        <v>99.830684007599999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33"/>
      <c r="S162" s="33"/>
    </row>
    <row r="163" spans="1:19" s="2" customFormat="1" x14ac:dyDescent="0.25">
      <c r="A163" t="s">
        <v>208</v>
      </c>
      <c r="B163" s="22">
        <v>82.139170386000004</v>
      </c>
      <c r="C163" s="19">
        <v>108.67644081840001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33"/>
      <c r="S163" s="33"/>
    </row>
    <row r="164" spans="1:19" s="2" customFormat="1" x14ac:dyDescent="0.25">
      <c r="A164" t="s">
        <v>209</v>
      </c>
      <c r="B164" s="22">
        <v>94.77596582999999</v>
      </c>
      <c r="C164" s="19">
        <v>122.57691580680002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33"/>
      <c r="S164" s="33"/>
    </row>
    <row r="165" spans="1:19" s="2" customFormat="1" x14ac:dyDescent="0.25">
      <c r="A165" t="s">
        <v>210</v>
      </c>
      <c r="B165" s="24">
        <v>104.88540218520001</v>
      </c>
      <c r="C165" s="24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33"/>
      <c r="S165" s="33"/>
    </row>
    <row r="166" spans="1:19" s="2" customFormat="1" x14ac:dyDescent="0.25">
      <c r="A166" t="s">
        <v>211</v>
      </c>
      <c r="B166" s="24">
        <v>96.252226980000003</v>
      </c>
      <c r="C166" s="24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33"/>
      <c r="S166" s="33"/>
    </row>
    <row r="167" spans="1:19" s="2" customFormat="1" x14ac:dyDescent="0.25">
      <c r="A167" t="s">
        <v>212</v>
      </c>
      <c r="B167" s="24">
        <v>101.921069796</v>
      </c>
      <c r="C167" s="24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33"/>
      <c r="S167" s="33"/>
    </row>
    <row r="168" spans="1:19" s="2" customFormat="1" x14ac:dyDescent="0.25">
      <c r="A168" t="s">
        <v>213</v>
      </c>
      <c r="B168" s="24">
        <v>106.408903692</v>
      </c>
      <c r="C168" s="24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33"/>
      <c r="S168" s="33"/>
    </row>
    <row r="169" spans="1:19" s="2" customFormat="1" x14ac:dyDescent="0.25">
      <c r="A169" t="s">
        <v>214</v>
      </c>
      <c r="B169" s="24">
        <v>111.20379990720002</v>
      </c>
      <c r="C169" s="24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33"/>
      <c r="S169" s="33"/>
    </row>
    <row r="170" spans="1:19" s="2" customFormat="1" x14ac:dyDescent="0.25">
      <c r="A170"/>
      <c r="B170" s="24">
        <v>0</v>
      </c>
      <c r="C170" s="26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R170" s="33"/>
      <c r="S170" s="33"/>
    </row>
    <row r="171" spans="1:19" s="2" customFormat="1" x14ac:dyDescent="0.25">
      <c r="A171" t="s">
        <v>215</v>
      </c>
      <c r="B171" s="22">
        <v>60.656618131199998</v>
      </c>
      <c r="C171" s="19">
        <v>88.457568108000004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33"/>
      <c r="S171" s="33"/>
    </row>
    <row r="172" spans="1:19" s="2" customFormat="1" x14ac:dyDescent="0.25">
      <c r="A172" t="s">
        <v>216</v>
      </c>
      <c r="B172" s="22">
        <v>65.7113363088</v>
      </c>
      <c r="C172" s="19">
        <v>97.303324918800016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33"/>
      <c r="S172" s="33"/>
    </row>
    <row r="173" spans="1:19" s="2" customFormat="1" x14ac:dyDescent="0.25">
      <c r="A173" t="s">
        <v>217</v>
      </c>
      <c r="B173" s="22">
        <v>82.139170386000004</v>
      </c>
      <c r="C173" s="19">
        <v>106.14908172960001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33"/>
      <c r="S173" s="33"/>
    </row>
    <row r="174" spans="1:19" s="2" customFormat="1" x14ac:dyDescent="0.25">
      <c r="A174" t="s">
        <v>218</v>
      </c>
      <c r="B174" s="22">
        <v>83.402849930400023</v>
      </c>
      <c r="C174" s="19">
        <v>113.73115899600002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33"/>
      <c r="S174" s="33"/>
    </row>
    <row r="175" spans="1:19" s="2" customFormat="1" x14ac:dyDescent="0.25">
      <c r="A175" t="s">
        <v>219</v>
      </c>
      <c r="B175" s="22">
        <v>94.77596582999999</v>
      </c>
      <c r="C175" s="19">
        <v>122.57691580680002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33"/>
      <c r="S175" s="33"/>
    </row>
    <row r="176" spans="1:19" s="2" customFormat="1" x14ac:dyDescent="0.25">
      <c r="A176" t="s">
        <v>220</v>
      </c>
      <c r="B176" s="22">
        <v>113.73115899600002</v>
      </c>
      <c r="C176" s="19">
        <v>144.05946806160003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33"/>
      <c r="S176" s="33"/>
    </row>
    <row r="177" spans="1:19" s="2" customFormat="1" x14ac:dyDescent="0.25">
      <c r="A177" t="s">
        <v>221</v>
      </c>
      <c r="B177" s="24">
        <v>126.36795444000001</v>
      </c>
      <c r="C177" s="24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33"/>
      <c r="S177" s="33"/>
    </row>
    <row r="178" spans="1:19" s="2" customFormat="1" x14ac:dyDescent="0.25">
      <c r="A178" t="s">
        <v>222</v>
      </c>
      <c r="B178" s="24">
        <v>141.53210897279999</v>
      </c>
      <c r="C178" s="24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33"/>
      <c r="S178" s="33"/>
    </row>
    <row r="179" spans="1:19" s="2" customFormat="1" x14ac:dyDescent="0.25">
      <c r="A179" t="s">
        <v>223</v>
      </c>
      <c r="B179" s="24">
        <v>156.6962635056</v>
      </c>
      <c r="C179" s="24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33"/>
      <c r="S179" s="33"/>
    </row>
    <row r="180" spans="1:19" s="2" customFormat="1" x14ac:dyDescent="0.25">
      <c r="A180" t="s">
        <v>224</v>
      </c>
      <c r="B180" s="24">
        <v>169.3330589496</v>
      </c>
      <c r="C180" s="24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33"/>
      <c r="S180" s="33"/>
    </row>
    <row r="181" spans="1:19" s="2" customFormat="1" x14ac:dyDescent="0.25">
      <c r="A181" t="s">
        <v>225</v>
      </c>
      <c r="B181" s="24">
        <v>183.23353393799999</v>
      </c>
      <c r="C181" s="24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33"/>
      <c r="S181" s="33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33"/>
      <c r="S182" s="33"/>
    </row>
    <row r="183" spans="1:19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R183" s="33"/>
      <c r="S183" s="33"/>
    </row>
    <row r="184" spans="1:19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R184" s="33"/>
      <c r="S184" s="33"/>
    </row>
    <row r="185" spans="1:19" s="2" customFormat="1" x14ac:dyDescent="0.25">
      <c r="A185"/>
      <c r="C185"/>
      <c r="D185" s="1"/>
      <c r="E185" s="1"/>
      <c r="F185" s="1"/>
      <c r="G185" s="3"/>
      <c r="H185" s="3"/>
      <c r="J185" s="25"/>
      <c r="R185" s="33"/>
      <c r="S185" s="33"/>
    </row>
    <row r="186" spans="1:19" s="2" customFormat="1" x14ac:dyDescent="0.25">
      <c r="A186"/>
      <c r="C186"/>
      <c r="D186" s="1"/>
      <c r="E186" s="1"/>
      <c r="F186" s="1"/>
      <c r="G186" s="3"/>
      <c r="H186" s="3"/>
      <c r="J186" s="25"/>
      <c r="R186" s="33"/>
      <c r="S186" s="33"/>
    </row>
    <row r="187" spans="1:19" s="2" customFormat="1" x14ac:dyDescent="0.25">
      <c r="A187" s="169" t="s">
        <v>265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R187" s="33"/>
      <c r="S187" s="33"/>
    </row>
    <row r="188" spans="1:19" s="2" customFormat="1" x14ac:dyDescent="0.25">
      <c r="A188" s="28" t="s">
        <v>152</v>
      </c>
      <c r="B188" s="19">
        <v>14.674225973436121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R188" s="33"/>
      <c r="S188" s="33"/>
    </row>
    <row r="189" spans="1:19" s="2" customFormat="1" x14ac:dyDescent="0.25">
      <c r="A189" s="29" t="s">
        <v>154</v>
      </c>
      <c r="B189" s="19">
        <v>22.771505390088006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R189" s="33"/>
      <c r="S189" s="33"/>
    </row>
    <row r="190" spans="1:19" s="2" customFormat="1" x14ac:dyDescent="0.25">
      <c r="A190" s="29" t="s">
        <v>153</v>
      </c>
      <c r="B190" s="19">
        <v>18.753004438896003</v>
      </c>
      <c r="C190" s="10"/>
      <c r="D190" s="13"/>
      <c r="E190" s="3">
        <f t="shared" si="6"/>
        <v>0</v>
      </c>
      <c r="F190" s="1"/>
      <c r="G190" s="3"/>
      <c r="H190" s="3"/>
      <c r="J190" s="25"/>
      <c r="R190" s="33"/>
      <c r="S190" s="33"/>
    </row>
    <row r="191" spans="1:19" s="2" customFormat="1" x14ac:dyDescent="0.25">
      <c r="A191" s="29" t="s">
        <v>155</v>
      </c>
      <c r="B191" s="19">
        <v>26.790006341280005</v>
      </c>
      <c r="C191" s="10"/>
      <c r="D191" s="13"/>
      <c r="E191" s="3">
        <f t="shared" si="6"/>
        <v>0</v>
      </c>
      <c r="F191" s="1"/>
      <c r="G191" s="3"/>
      <c r="H191" s="3"/>
      <c r="J191" s="25"/>
      <c r="R191" s="33"/>
      <c r="S191" s="33"/>
    </row>
    <row r="192" spans="1:19" s="2" customFormat="1" x14ac:dyDescent="0.25">
      <c r="A192" s="29" t="s">
        <v>231</v>
      </c>
      <c r="B192" s="19">
        <v>44.203510463111996</v>
      </c>
      <c r="C192" s="10"/>
      <c r="D192" s="13"/>
      <c r="E192" s="3">
        <f t="shared" si="6"/>
        <v>0</v>
      </c>
      <c r="F192" s="1"/>
      <c r="G192" s="3"/>
      <c r="H192" s="3"/>
      <c r="J192" s="25"/>
      <c r="R192" s="33"/>
      <c r="S192" s="33"/>
    </row>
    <row r="193" spans="1:19" s="2" customFormat="1" x14ac:dyDescent="0.25">
      <c r="A193" s="29" t="s">
        <v>232</v>
      </c>
      <c r="B193" s="19">
        <v>65.635515536136012</v>
      </c>
      <c r="C193" s="10"/>
      <c r="D193" s="13"/>
      <c r="E193" s="3">
        <f t="shared" si="6"/>
        <v>0</v>
      </c>
      <c r="F193" s="1"/>
      <c r="G193" s="3"/>
      <c r="H193" s="3"/>
      <c r="J193" s="25"/>
      <c r="R193" s="33"/>
      <c r="S193" s="33"/>
    </row>
    <row r="194" spans="1:19" s="2" customFormat="1" x14ac:dyDescent="0.25">
      <c r="A194" t="s">
        <v>233</v>
      </c>
      <c r="B194" s="19">
        <v>96.444022828608013</v>
      </c>
      <c r="C194" s="10"/>
      <c r="D194" s="13"/>
      <c r="E194" s="3">
        <f t="shared" si="6"/>
        <v>0</v>
      </c>
      <c r="F194" s="1"/>
      <c r="G194" s="3"/>
      <c r="H194" s="3"/>
      <c r="J194" s="25"/>
      <c r="R194" s="33"/>
      <c r="S194" s="33"/>
    </row>
    <row r="195" spans="1:19" s="2" customFormat="1" x14ac:dyDescent="0.25">
      <c r="A195" t="s">
        <v>234</v>
      </c>
      <c r="B195" s="19">
        <v>162.079538364744</v>
      </c>
      <c r="C195" s="10"/>
      <c r="D195" s="13"/>
      <c r="E195" s="3">
        <f t="shared" si="6"/>
        <v>0</v>
      </c>
      <c r="F195" s="1"/>
      <c r="G195" s="3"/>
      <c r="H195" s="3"/>
      <c r="J195" s="25"/>
      <c r="R195" s="33"/>
      <c r="S195" s="33"/>
    </row>
    <row r="196" spans="1:19" s="2" customFormat="1" x14ac:dyDescent="0.25">
      <c r="A196" t="s">
        <v>148</v>
      </c>
      <c r="B196" s="19">
        <v>36.166508560728005</v>
      </c>
      <c r="C196" s="10"/>
      <c r="D196" s="13"/>
      <c r="E196" s="3">
        <f t="shared" si="6"/>
        <v>0</v>
      </c>
      <c r="F196" s="1"/>
      <c r="G196" s="3"/>
      <c r="H196" s="3"/>
      <c r="J196" s="25"/>
      <c r="R196" s="33"/>
      <c r="S196" s="33"/>
    </row>
    <row r="197" spans="1:19" s="2" customFormat="1" x14ac:dyDescent="0.25">
      <c r="A197" t="s">
        <v>149</v>
      </c>
      <c r="B197" s="19">
        <v>53.58001268256001</v>
      </c>
      <c r="C197" s="10"/>
      <c r="D197" s="13"/>
      <c r="E197" s="3">
        <f t="shared" si="6"/>
        <v>0</v>
      </c>
      <c r="F197" s="1"/>
      <c r="G197" s="3"/>
      <c r="H197" s="3"/>
      <c r="J197" s="25"/>
      <c r="R197" s="33"/>
      <c r="S197" s="33"/>
    </row>
    <row r="198" spans="1:19" s="2" customFormat="1" x14ac:dyDescent="0.25">
      <c r="A198" t="s">
        <v>150</v>
      </c>
      <c r="B198" s="19">
        <v>41.524509828984002</v>
      </c>
      <c r="C198" s="10"/>
      <c r="D198" s="13"/>
      <c r="E198" s="3">
        <f t="shared" si="6"/>
        <v>0</v>
      </c>
      <c r="F198" s="1"/>
      <c r="G198" s="3"/>
      <c r="H198" s="3"/>
      <c r="J198" s="25"/>
      <c r="R198" s="33"/>
      <c r="S198" s="33"/>
    </row>
    <row r="199" spans="1:19" s="2" customFormat="1" x14ac:dyDescent="0.25">
      <c r="A199" t="s">
        <v>151</v>
      </c>
      <c r="B199" s="19">
        <v>64.296015219072004</v>
      </c>
      <c r="C199" s="10"/>
      <c r="D199" s="13"/>
      <c r="E199" s="3">
        <f t="shared" si="6"/>
        <v>0</v>
      </c>
      <c r="F199" s="1"/>
      <c r="G199" s="3"/>
      <c r="H199" s="3"/>
      <c r="J199" s="25"/>
      <c r="R199" s="33"/>
      <c r="S199" s="33"/>
    </row>
    <row r="200" spans="1:19" s="2" customFormat="1" x14ac:dyDescent="0.25">
      <c r="A200" t="s">
        <v>235</v>
      </c>
      <c r="B200" s="19">
        <v>64.296015219072004</v>
      </c>
      <c r="C200" s="10"/>
      <c r="D200" s="13"/>
      <c r="E200" s="3">
        <f t="shared" si="6"/>
        <v>0</v>
      </c>
      <c r="F200" s="1"/>
      <c r="G200" s="3"/>
      <c r="H200" s="3"/>
      <c r="J200" s="25"/>
      <c r="R200" s="33"/>
      <c r="S200" s="33"/>
    </row>
    <row r="201" spans="1:19" s="2" customFormat="1" x14ac:dyDescent="0.25">
      <c r="A201" t="s">
        <v>236</v>
      </c>
      <c r="B201" s="19">
        <v>91.086021560352023</v>
      </c>
      <c r="C201" s="10"/>
      <c r="D201" s="13"/>
      <c r="E201" s="3">
        <f t="shared" si="6"/>
        <v>0</v>
      </c>
      <c r="F201" s="1"/>
      <c r="G201" s="3"/>
      <c r="H201" s="3"/>
      <c r="J201" s="25"/>
      <c r="R201" s="33"/>
      <c r="S201" s="33"/>
    </row>
    <row r="202" spans="1:19" s="2" customFormat="1" x14ac:dyDescent="0.25">
      <c r="A202" t="s">
        <v>237</v>
      </c>
      <c r="B202" s="19">
        <v>37.506008877792006</v>
      </c>
      <c r="C202" s="10"/>
      <c r="D202" s="13"/>
      <c r="E202" s="3">
        <f t="shared" si="6"/>
        <v>0</v>
      </c>
      <c r="F202" s="1"/>
      <c r="G202" s="3"/>
      <c r="H202" s="3"/>
      <c r="J202" s="25"/>
      <c r="R202" s="33"/>
      <c r="S202" s="33"/>
    </row>
    <row r="203" spans="1:19" s="2" customFormat="1" x14ac:dyDescent="0.25">
      <c r="A203" s="30" t="s">
        <v>238</v>
      </c>
      <c r="B203" s="19">
        <v>46.882511097240005</v>
      </c>
      <c r="C203" s="10"/>
      <c r="D203" s="13"/>
      <c r="E203" s="3">
        <f t="shared" si="6"/>
        <v>0</v>
      </c>
      <c r="F203" s="1"/>
      <c r="G203" s="3"/>
      <c r="H203" s="3"/>
      <c r="J203" s="25"/>
      <c r="R203" s="33"/>
      <c r="S203" s="33"/>
    </row>
    <row r="204" spans="1:19" s="2" customFormat="1" x14ac:dyDescent="0.25">
      <c r="A204" t="s">
        <v>240</v>
      </c>
      <c r="B204" s="19">
        <v>1.6274302917600003</v>
      </c>
      <c r="C204" s="10"/>
      <c r="D204" s="13"/>
      <c r="E204" s="3">
        <f t="shared" si="6"/>
        <v>0</v>
      </c>
      <c r="F204" s="1"/>
      <c r="G204" s="3"/>
      <c r="H204" s="3"/>
      <c r="J204" s="25"/>
      <c r="R204" s="33"/>
      <c r="S204" s="33"/>
    </row>
    <row r="205" spans="1:19" s="2" customFormat="1" x14ac:dyDescent="0.25">
      <c r="A205" t="s">
        <v>239</v>
      </c>
      <c r="B205" s="19">
        <v>1.6274302917600003</v>
      </c>
      <c r="C205" s="10"/>
      <c r="D205" s="13"/>
      <c r="E205" s="3">
        <f t="shared" si="6"/>
        <v>0</v>
      </c>
      <c r="F205" s="1"/>
      <c r="G205" s="3"/>
      <c r="H205" s="3"/>
      <c r="J205" s="25"/>
      <c r="R205" s="33"/>
      <c r="S205" s="33"/>
    </row>
    <row r="206" spans="1:19" s="2" customFormat="1" x14ac:dyDescent="0.25">
      <c r="A206" t="s">
        <v>263</v>
      </c>
      <c r="B206" s="19">
        <v>214.20036300000001</v>
      </c>
      <c r="C206" s="10"/>
      <c r="D206" s="13"/>
      <c r="E206" s="3">
        <f t="shared" si="6"/>
        <v>0</v>
      </c>
      <c r="F206" s="1"/>
      <c r="G206" s="3"/>
      <c r="H206" s="3"/>
      <c r="J206" s="25"/>
      <c r="R206" s="33"/>
      <c r="S206" s="33"/>
    </row>
    <row r="207" spans="1:19" s="2" customFormat="1" x14ac:dyDescent="0.25">
      <c r="A207" t="s">
        <v>264</v>
      </c>
      <c r="B207" s="10">
        <v>232.43988300000001</v>
      </c>
      <c r="C207" s="10"/>
      <c r="D207" s="14"/>
      <c r="E207" s="3">
        <f t="shared" si="6"/>
        <v>0</v>
      </c>
      <c r="F207" s="1"/>
      <c r="G207" s="3"/>
      <c r="H207" s="3"/>
      <c r="J207" s="25"/>
      <c r="R207" s="33"/>
      <c r="S207" s="33"/>
    </row>
    <row r="208" spans="1:19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LyvNcbvtfz9khdMFhpl414G/TvoV6v//kaQYtO7bnHB6L2s838tVFxm37l1ScP8lMHP6sP9Nm0m/r2oEtIcEEg==" saltValue="LlhLj+fusq1RgyOdX0LqbQ==" spinCount="100000" sheet="1" objects="1" scenarios="1"/>
  <mergeCells count="9">
    <mergeCell ref="A220:K222"/>
    <mergeCell ref="D228:E228"/>
    <mergeCell ref="H228:I228"/>
    <mergeCell ref="E216:F216"/>
    <mergeCell ref="A1:K1"/>
    <mergeCell ref="G183:H183"/>
    <mergeCell ref="G184:H184"/>
    <mergeCell ref="A187:C187"/>
    <mergeCell ref="E215:F21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9551B-40EE-4BC6-AB14-8D72350259D7}">
  <dimension ref="A1:P228"/>
  <sheetViews>
    <sheetView showZeros="0" zoomScaleNormal="100" workbookViewId="0">
      <selection activeCell="K28" sqref="K28"/>
    </sheetView>
  </sheetViews>
  <sheetFormatPr baseColWidth="10" defaultRowHeight="15" x14ac:dyDescent="0.25"/>
  <cols>
    <col min="1" max="1" width="34.140625" customWidth="1"/>
    <col min="2" max="2" width="8" style="2" hidden="1" customWidth="1"/>
    <col min="3" max="3" width="9.85546875" hidden="1" customWidth="1"/>
    <col min="4" max="5" width="10.7109375" style="1" customWidth="1"/>
    <col min="6" max="6" width="16.7109375" style="1" customWidth="1"/>
    <col min="7" max="7" width="12" style="1" bestFit="1" customWidth="1"/>
    <col min="8" max="8" width="11.42578125" style="1"/>
    <col min="9" max="9" width="15.85546875" style="2" bestFit="1" customWidth="1"/>
    <col min="10" max="10" width="19.85546875" style="2" customWidth="1"/>
    <col min="11" max="11" width="14.140625" style="2" customWidth="1"/>
  </cols>
  <sheetData>
    <row r="1" spans="1:16" ht="21" x14ac:dyDescent="0.25">
      <c r="A1" s="170" t="s">
        <v>267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6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6" x14ac:dyDescent="0.25">
      <c r="A3" t="s">
        <v>0</v>
      </c>
      <c r="B3" s="22">
        <v>8.8681600000000014</v>
      </c>
      <c r="C3" s="10">
        <v>21.061880000000002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</row>
    <row r="4" spans="1:16" x14ac:dyDescent="0.25">
      <c r="A4" t="s">
        <v>1</v>
      </c>
      <c r="B4" s="22">
        <v>9.9766800000000018</v>
      </c>
      <c r="C4" s="10">
        <v>22.170400000000004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</row>
    <row r="5" spans="1:16" x14ac:dyDescent="0.25">
      <c r="A5" t="s">
        <v>2</v>
      </c>
      <c r="B5" s="22">
        <v>11.085200000000002</v>
      </c>
      <c r="C5" s="10">
        <v>23.278920000000003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</row>
    <row r="6" spans="1:16" x14ac:dyDescent="0.25">
      <c r="A6" t="s">
        <v>3</v>
      </c>
      <c r="B6" s="22">
        <v>11.085200000000002</v>
      </c>
      <c r="C6" s="10">
        <v>25.495960000000004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</row>
    <row r="7" spans="1:16" x14ac:dyDescent="0.25">
      <c r="A7" t="s">
        <v>4</v>
      </c>
      <c r="B7" s="22">
        <v>12.193720000000003</v>
      </c>
      <c r="C7" s="10">
        <v>26.604479999999999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</row>
    <row r="8" spans="1:16" x14ac:dyDescent="0.25">
      <c r="A8" t="s">
        <v>5</v>
      </c>
      <c r="B8" s="22">
        <v>13.302239999999999</v>
      </c>
      <c r="C8" s="10">
        <v>29.930040000000002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33"/>
    </row>
    <row r="9" spans="1:16" x14ac:dyDescent="0.25">
      <c r="A9" t="s">
        <v>103</v>
      </c>
      <c r="B9" s="22">
        <v>14.41076</v>
      </c>
      <c r="C9" s="10">
        <v>34.36412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33"/>
    </row>
    <row r="10" spans="1:16" x14ac:dyDescent="0.25">
      <c r="A10" t="s">
        <v>104</v>
      </c>
      <c r="B10" s="22">
        <v>16.627800000000001</v>
      </c>
      <c r="C10" s="10">
        <v>37.689680000000003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33"/>
    </row>
    <row r="11" spans="1:16" x14ac:dyDescent="0.25">
      <c r="A11" t="s">
        <v>6</v>
      </c>
      <c r="B11" s="22">
        <v>17.736320000000003</v>
      </c>
      <c r="C11" s="10">
        <v>42.123760000000004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33"/>
    </row>
    <row r="12" spans="1:16" x14ac:dyDescent="0.25">
      <c r="A12" t="s">
        <v>105</v>
      </c>
      <c r="B12" s="22">
        <v>18.844840000000001</v>
      </c>
      <c r="C12" s="10">
        <v>45.449320000000007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33"/>
    </row>
    <row r="13" spans="1:16" s="2" customFormat="1" x14ac:dyDescent="0.25">
      <c r="A13" t="s">
        <v>7</v>
      </c>
      <c r="B13" s="22">
        <v>21.061880000000002</v>
      </c>
      <c r="C13" s="10">
        <v>52.100440000000006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</row>
    <row r="14" spans="1:16" s="2" customFormat="1" ht="15.75" thickBot="1" x14ac:dyDescent="0.3">
      <c r="A14" t="s">
        <v>8</v>
      </c>
      <c r="B14" s="10"/>
      <c r="C14" s="33"/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90" t="s">
        <v>563</v>
      </c>
    </row>
    <row r="15" spans="1:16" s="2" customFormat="1" x14ac:dyDescent="0.25">
      <c r="A15" t="s">
        <v>9</v>
      </c>
      <c r="B15" s="22">
        <v>9.9766800000000018</v>
      </c>
      <c r="C15" s="10">
        <v>22.170400000000004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</row>
    <row r="16" spans="1:16" s="2" customFormat="1" x14ac:dyDescent="0.25">
      <c r="A16" t="s">
        <v>10</v>
      </c>
      <c r="B16" s="22">
        <v>11.085200000000002</v>
      </c>
      <c r="C16" s="10">
        <v>23.278920000000003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</row>
    <row r="17" spans="1:16" s="2" customFormat="1" x14ac:dyDescent="0.25">
      <c r="A17" t="s">
        <v>11</v>
      </c>
      <c r="B17" s="22">
        <v>12.193720000000003</v>
      </c>
      <c r="C17" s="10">
        <v>24.387440000000005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</row>
    <row r="18" spans="1:16" s="2" customFormat="1" x14ac:dyDescent="0.25">
      <c r="A18" t="s">
        <v>12</v>
      </c>
      <c r="B18" s="22">
        <v>12.193720000000003</v>
      </c>
      <c r="C18" s="10">
        <v>26.604479999999999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</row>
    <row r="19" spans="1:16" s="2" customFormat="1" x14ac:dyDescent="0.25">
      <c r="A19" t="s">
        <v>13</v>
      </c>
      <c r="B19" s="22">
        <v>13.302239999999999</v>
      </c>
      <c r="C19" s="10">
        <v>28.82152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</row>
    <row r="20" spans="1:16" s="2" customFormat="1" x14ac:dyDescent="0.25">
      <c r="A20" t="s">
        <v>14</v>
      </c>
      <c r="B20" s="22">
        <v>14.41076</v>
      </c>
      <c r="C20" s="10">
        <v>32.147080000000003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369</v>
      </c>
      <c r="O20" s="83"/>
      <c r="P20" s="79"/>
    </row>
    <row r="21" spans="1:16" s="2" customFormat="1" x14ac:dyDescent="0.25">
      <c r="A21" t="s">
        <v>106</v>
      </c>
      <c r="B21" s="22">
        <v>15.51928</v>
      </c>
      <c r="C21" s="10">
        <v>35.472640000000006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</row>
    <row r="22" spans="1:16" s="2" customFormat="1" x14ac:dyDescent="0.25">
      <c r="A22" t="s">
        <v>107</v>
      </c>
      <c r="B22" s="22">
        <v>16.627800000000001</v>
      </c>
      <c r="C22" s="10">
        <v>38.798200000000001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</row>
    <row r="23" spans="1:16" s="2" customFormat="1" x14ac:dyDescent="0.25">
      <c r="A23" t="s">
        <v>15</v>
      </c>
      <c r="B23" s="22">
        <v>23.278920000000003</v>
      </c>
      <c r="C23" s="10">
        <v>42.123760000000004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</row>
    <row r="24" spans="1:16" s="2" customFormat="1" x14ac:dyDescent="0.25">
      <c r="A24" t="s">
        <v>108</v>
      </c>
      <c r="B24" s="22">
        <v>22.170400000000004</v>
      </c>
      <c r="C24" s="10">
        <v>49.883400000000009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</row>
    <row r="25" spans="1:16" s="2" customFormat="1" ht="15.75" thickBot="1" x14ac:dyDescent="0.3">
      <c r="A25" t="s">
        <v>109</v>
      </c>
      <c r="B25" s="22">
        <v>22.170400000000004</v>
      </c>
      <c r="C25" s="10">
        <v>54.317480000000003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</row>
    <row r="26" spans="1:16" s="2" customFormat="1" x14ac:dyDescent="0.25">
      <c r="A26"/>
      <c r="B26" s="10"/>
      <c r="C26" s="33"/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</row>
    <row r="27" spans="1:16" s="2" customFormat="1" x14ac:dyDescent="0.25">
      <c r="A27" t="s">
        <v>24</v>
      </c>
      <c r="B27" s="22">
        <v>15.51928</v>
      </c>
      <c r="C27" s="10">
        <v>27.713000000000001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</row>
    <row r="28" spans="1:16" s="2" customFormat="1" x14ac:dyDescent="0.25">
      <c r="A28" t="s">
        <v>25</v>
      </c>
      <c r="B28" s="22">
        <v>16.627800000000001</v>
      </c>
      <c r="C28" s="10">
        <v>29.930040000000002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</row>
    <row r="29" spans="1:16" s="2" customFormat="1" x14ac:dyDescent="0.25">
      <c r="A29" t="s">
        <v>26</v>
      </c>
      <c r="B29" s="22">
        <v>17.736320000000003</v>
      </c>
      <c r="C29" s="10">
        <v>31.03856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</row>
    <row r="30" spans="1:16" s="2" customFormat="1" x14ac:dyDescent="0.25">
      <c r="A30" t="s">
        <v>27</v>
      </c>
      <c r="B30" s="22">
        <v>19.953360000000004</v>
      </c>
      <c r="C30" s="10">
        <v>35.472640000000006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</row>
    <row r="31" spans="1:16" s="2" customFormat="1" x14ac:dyDescent="0.25">
      <c r="A31" t="s">
        <v>28</v>
      </c>
      <c r="B31" s="22">
        <v>22.170400000000004</v>
      </c>
      <c r="C31" s="10">
        <v>37.689680000000003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</row>
    <row r="32" spans="1:16" s="2" customFormat="1" x14ac:dyDescent="0.25">
      <c r="A32" t="s">
        <v>29</v>
      </c>
      <c r="B32" s="22">
        <v>23.278920000000003</v>
      </c>
      <c r="C32" s="10">
        <v>42.123760000000004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97" t="s">
        <v>564</v>
      </c>
      <c r="M32" s="97" t="s">
        <v>565</v>
      </c>
      <c r="N32" s="97" t="s">
        <v>566</v>
      </c>
      <c r="O32" s="97" t="s">
        <v>567</v>
      </c>
      <c r="P32" s="97" t="s">
        <v>568</v>
      </c>
    </row>
    <row r="33" spans="1:11" s="2" customFormat="1" x14ac:dyDescent="0.25">
      <c r="A33" t="s">
        <v>113</v>
      </c>
      <c r="B33" s="22">
        <v>25.495960000000004</v>
      </c>
      <c r="C33" s="10">
        <v>46.557840000000006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</row>
    <row r="34" spans="1:11" s="2" customFormat="1" x14ac:dyDescent="0.25">
      <c r="A34" t="s">
        <v>114</v>
      </c>
      <c r="B34" s="22">
        <v>26.604479999999999</v>
      </c>
      <c r="C34" s="10">
        <v>49.883400000000009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</row>
    <row r="35" spans="1:11" s="2" customFormat="1" x14ac:dyDescent="0.25">
      <c r="A35" t="s">
        <v>30</v>
      </c>
      <c r="B35" s="22">
        <v>27.713000000000001</v>
      </c>
      <c r="C35" s="10">
        <v>53.208959999999998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</row>
    <row r="36" spans="1:11" s="2" customFormat="1" x14ac:dyDescent="0.25">
      <c r="A36" t="s">
        <v>115</v>
      </c>
      <c r="B36" s="22">
        <v>29.930040000000002</v>
      </c>
      <c r="C36" s="10">
        <v>56.534520000000001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</row>
    <row r="37" spans="1:11" s="2" customFormat="1" x14ac:dyDescent="0.25">
      <c r="A37" t="s">
        <v>116</v>
      </c>
      <c r="B37" s="22">
        <v>33.255600000000001</v>
      </c>
      <c r="C37" s="10">
        <v>66.511200000000002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</row>
    <row r="38" spans="1:11" s="2" customFormat="1" x14ac:dyDescent="0.25">
      <c r="A38"/>
      <c r="B38" s="10"/>
      <c r="C38" s="33"/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</row>
    <row r="39" spans="1:11" s="2" customFormat="1" x14ac:dyDescent="0.25">
      <c r="A39" t="s">
        <v>31</v>
      </c>
      <c r="B39" s="22">
        <v>16.627800000000001</v>
      </c>
      <c r="C39" s="19">
        <v>28.82152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</row>
    <row r="40" spans="1:11" s="2" customFormat="1" x14ac:dyDescent="0.25">
      <c r="A40" t="s">
        <v>32</v>
      </c>
      <c r="B40" s="22">
        <v>17.736320000000003</v>
      </c>
      <c r="C40" s="19">
        <v>32.147080000000003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</row>
    <row r="41" spans="1:11" s="2" customFormat="1" x14ac:dyDescent="0.25">
      <c r="A41" t="s">
        <v>33</v>
      </c>
      <c r="B41" s="22">
        <v>18.844840000000001</v>
      </c>
      <c r="C41" s="19">
        <v>33.255600000000001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</row>
    <row r="42" spans="1:11" s="2" customFormat="1" x14ac:dyDescent="0.25">
      <c r="A42" t="s">
        <v>34</v>
      </c>
      <c r="B42" s="22">
        <v>21.061880000000002</v>
      </c>
      <c r="C42" s="19">
        <v>36.581160000000004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</row>
    <row r="43" spans="1:11" s="2" customFormat="1" x14ac:dyDescent="0.25">
      <c r="A43" t="s">
        <v>35</v>
      </c>
      <c r="B43" s="22">
        <v>23.278920000000003</v>
      </c>
      <c r="C43" s="19">
        <v>41.015240000000006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</row>
    <row r="44" spans="1:11" s="2" customFormat="1" x14ac:dyDescent="0.25">
      <c r="A44" t="s">
        <v>36</v>
      </c>
      <c r="B44" s="22">
        <v>25.495960000000004</v>
      </c>
      <c r="C44" s="19">
        <v>43.232280000000003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</row>
    <row r="45" spans="1:11" s="2" customFormat="1" x14ac:dyDescent="0.25">
      <c r="A45" t="s">
        <v>117</v>
      </c>
      <c r="B45" s="22">
        <v>26.604479999999999</v>
      </c>
      <c r="C45" s="19">
        <v>47.666360000000005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</row>
    <row r="46" spans="1:11" s="2" customFormat="1" x14ac:dyDescent="0.25">
      <c r="A46" t="s">
        <v>118</v>
      </c>
      <c r="B46" s="22">
        <v>27.713000000000001</v>
      </c>
      <c r="C46" s="19">
        <v>50.991920000000007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</row>
    <row r="47" spans="1:11" s="2" customFormat="1" x14ac:dyDescent="0.25">
      <c r="A47" t="s">
        <v>37</v>
      </c>
      <c r="B47" s="22">
        <v>31.03856</v>
      </c>
      <c r="C47" s="19">
        <v>56.534520000000001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</row>
    <row r="48" spans="1:11" s="2" customFormat="1" x14ac:dyDescent="0.25">
      <c r="A48" t="s">
        <v>119</v>
      </c>
      <c r="B48" s="22">
        <v>33.255600000000001</v>
      </c>
      <c r="C48" s="19">
        <v>60.968600000000002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</row>
    <row r="49" spans="1:11" s="2" customFormat="1" x14ac:dyDescent="0.25">
      <c r="A49" t="s">
        <v>120</v>
      </c>
      <c r="B49" s="22">
        <v>35.472640000000006</v>
      </c>
      <c r="C49" s="19">
        <v>68.72824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</row>
    <row r="50" spans="1:11" s="2" customFormat="1" x14ac:dyDescent="0.25">
      <c r="A50"/>
      <c r="B50" s="10"/>
      <c r="C50" s="33"/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</row>
    <row r="51" spans="1:11" s="2" customFormat="1" x14ac:dyDescent="0.25">
      <c r="A51" t="s">
        <v>38</v>
      </c>
      <c r="B51" s="22">
        <v>17.736320000000003</v>
      </c>
      <c r="C51" s="19">
        <v>29.930040000000002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</row>
    <row r="52" spans="1:11" s="2" customFormat="1" x14ac:dyDescent="0.25">
      <c r="A52" t="s">
        <v>39</v>
      </c>
      <c r="B52" s="22">
        <v>18.844840000000001</v>
      </c>
      <c r="C52" s="19">
        <v>32.147080000000003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</row>
    <row r="53" spans="1:11" s="2" customFormat="1" x14ac:dyDescent="0.25">
      <c r="A53" t="s">
        <v>40</v>
      </c>
      <c r="B53" s="22">
        <v>21.061880000000002</v>
      </c>
      <c r="C53" s="19">
        <v>34.36412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</row>
    <row r="54" spans="1:11" s="2" customFormat="1" x14ac:dyDescent="0.25">
      <c r="A54" t="s">
        <v>41</v>
      </c>
      <c r="B54" s="22">
        <v>22.170400000000004</v>
      </c>
      <c r="C54" s="19">
        <v>37.689680000000003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</row>
    <row r="55" spans="1:11" s="2" customFormat="1" x14ac:dyDescent="0.25">
      <c r="A55" t="s">
        <v>42</v>
      </c>
      <c r="B55" s="22">
        <v>26.604479999999999</v>
      </c>
      <c r="C55" s="19">
        <v>42.123760000000004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</row>
    <row r="56" spans="1:11" s="2" customFormat="1" x14ac:dyDescent="0.25">
      <c r="A56" t="s">
        <v>43</v>
      </c>
      <c r="B56" s="22">
        <v>27.713000000000001</v>
      </c>
      <c r="C56" s="19">
        <v>46.557840000000006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</row>
    <row r="57" spans="1:11" s="2" customFormat="1" x14ac:dyDescent="0.25">
      <c r="A57" t="s">
        <v>121</v>
      </c>
      <c r="B57" s="22">
        <v>29.930040000000002</v>
      </c>
      <c r="C57" s="19">
        <v>50.991920000000007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</row>
    <row r="58" spans="1:11" s="2" customFormat="1" x14ac:dyDescent="0.25">
      <c r="A58" t="s">
        <v>122</v>
      </c>
      <c r="B58" s="22">
        <v>32.147080000000003</v>
      </c>
      <c r="C58" s="19">
        <v>55.426000000000002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</row>
    <row r="59" spans="1:11" s="2" customFormat="1" x14ac:dyDescent="0.25">
      <c r="A59" t="s">
        <v>44</v>
      </c>
      <c r="B59" s="22">
        <v>34.36412</v>
      </c>
      <c r="C59" s="19">
        <v>59.860080000000004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</row>
    <row r="60" spans="1:11" s="2" customFormat="1" x14ac:dyDescent="0.25">
      <c r="A60" t="s">
        <v>123</v>
      </c>
      <c r="B60" s="22">
        <v>39.906720000000007</v>
      </c>
      <c r="C60" s="19">
        <v>67.619720000000015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</row>
    <row r="61" spans="1:11" s="2" customFormat="1" x14ac:dyDescent="0.25">
      <c r="A61" t="s">
        <v>124</v>
      </c>
      <c r="B61" s="22">
        <v>49.883400000000009</v>
      </c>
      <c r="C61" s="19">
        <v>84.247520000000009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</row>
    <row r="62" spans="1:11" s="2" customFormat="1" x14ac:dyDescent="0.25">
      <c r="A62"/>
      <c r="B62" s="10"/>
      <c r="C62" s="33"/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</row>
    <row r="63" spans="1:11" s="2" customFormat="1" x14ac:dyDescent="0.25">
      <c r="A63" t="s">
        <v>166</v>
      </c>
      <c r="B63" s="22">
        <v>18.844840000000001</v>
      </c>
      <c r="C63" s="19">
        <v>31.03856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</row>
    <row r="64" spans="1:11" s="2" customFormat="1" x14ac:dyDescent="0.25">
      <c r="A64" t="s">
        <v>167</v>
      </c>
      <c r="B64" s="22">
        <v>21.061880000000002</v>
      </c>
      <c r="C64" s="19">
        <v>33.255600000000001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</row>
    <row r="65" spans="1:11" s="2" customFormat="1" x14ac:dyDescent="0.25">
      <c r="A65" t="s">
        <v>168</v>
      </c>
      <c r="B65" s="22">
        <v>22.170400000000004</v>
      </c>
      <c r="C65" s="19">
        <v>35.472640000000006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</row>
    <row r="66" spans="1:11" s="2" customFormat="1" x14ac:dyDescent="0.25">
      <c r="A66" t="s">
        <v>169</v>
      </c>
      <c r="B66" s="22">
        <v>23.278920000000003</v>
      </c>
      <c r="C66" s="19">
        <v>39.906720000000007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</row>
    <row r="67" spans="1:11" s="2" customFormat="1" x14ac:dyDescent="0.25">
      <c r="A67" t="s">
        <v>170</v>
      </c>
      <c r="B67" s="22">
        <v>26.604479999999999</v>
      </c>
      <c r="C67" s="19">
        <v>45.449320000000007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</row>
    <row r="68" spans="1:11" s="2" customFormat="1" x14ac:dyDescent="0.25">
      <c r="A68" t="s">
        <v>171</v>
      </c>
      <c r="B68" s="22">
        <v>28.82152</v>
      </c>
      <c r="C68" s="19">
        <v>52.100440000000006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</row>
    <row r="69" spans="1:11" s="2" customFormat="1" x14ac:dyDescent="0.25">
      <c r="A69" t="s">
        <v>172</v>
      </c>
      <c r="B69" s="22">
        <v>33.255600000000001</v>
      </c>
      <c r="C69" s="19">
        <v>55.426000000000002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</row>
    <row r="70" spans="1:11" s="2" customFormat="1" x14ac:dyDescent="0.25">
      <c r="A70" t="s">
        <v>173</v>
      </c>
      <c r="B70" s="22">
        <v>33.255600000000001</v>
      </c>
      <c r="C70" s="19">
        <v>58.751560000000005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</row>
    <row r="71" spans="1:11" s="2" customFormat="1" x14ac:dyDescent="0.25">
      <c r="A71" t="s">
        <v>174</v>
      </c>
      <c r="B71" s="22">
        <v>36.581160000000004</v>
      </c>
      <c r="C71" s="19">
        <v>62.077120000000001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</row>
    <row r="72" spans="1:11" s="2" customFormat="1" x14ac:dyDescent="0.25">
      <c r="A72" t="s">
        <v>175</v>
      </c>
      <c r="B72" s="22">
        <v>42.123760000000004</v>
      </c>
      <c r="C72" s="19">
        <v>69.836760000000012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</row>
    <row r="73" spans="1:11" s="2" customFormat="1" x14ac:dyDescent="0.25">
      <c r="A73" t="s">
        <v>176</v>
      </c>
      <c r="B73" s="22">
        <v>53.208959999999998</v>
      </c>
      <c r="C73" s="19">
        <v>86.464560000000006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</row>
    <row r="74" spans="1:11" s="2" customFormat="1" x14ac:dyDescent="0.25">
      <c r="A74"/>
      <c r="B74" s="10"/>
      <c r="C74" s="33"/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</row>
    <row r="75" spans="1:11" s="2" customFormat="1" x14ac:dyDescent="0.25">
      <c r="A75" t="s">
        <v>51</v>
      </c>
      <c r="B75" s="19">
        <v>22.170400000000004</v>
      </c>
      <c r="C75" s="19">
        <v>34.36412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</row>
    <row r="76" spans="1:11" s="2" customFormat="1" x14ac:dyDescent="0.25">
      <c r="A76" t="s">
        <v>52</v>
      </c>
      <c r="B76" s="19">
        <v>23.278920000000003</v>
      </c>
      <c r="C76" s="19">
        <v>36.581160000000004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</row>
    <row r="77" spans="1:11" s="2" customFormat="1" x14ac:dyDescent="0.25">
      <c r="A77" t="s">
        <v>53</v>
      </c>
      <c r="B77" s="19">
        <v>26.604479999999999</v>
      </c>
      <c r="C77" s="19">
        <v>39.906720000000007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</row>
    <row r="78" spans="1:11" s="2" customFormat="1" x14ac:dyDescent="0.25">
      <c r="A78" t="s">
        <v>54</v>
      </c>
      <c r="B78" s="19">
        <v>27.713000000000001</v>
      </c>
      <c r="C78" s="19">
        <v>43.232280000000003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</row>
    <row r="79" spans="1:11" s="2" customFormat="1" x14ac:dyDescent="0.25">
      <c r="A79" t="s">
        <v>55</v>
      </c>
      <c r="B79" s="19">
        <v>31.03856</v>
      </c>
      <c r="C79" s="19">
        <v>46.557840000000006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</row>
    <row r="80" spans="1:11" s="2" customFormat="1" x14ac:dyDescent="0.25">
      <c r="A80" t="s">
        <v>56</v>
      </c>
      <c r="B80" s="19">
        <v>33.255600000000001</v>
      </c>
      <c r="C80" s="19">
        <v>54.317480000000003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</row>
    <row r="81" spans="1:11" s="2" customFormat="1" x14ac:dyDescent="0.25">
      <c r="A81" t="s">
        <v>177</v>
      </c>
      <c r="B81" s="10">
        <v>37.689680000000003</v>
      </c>
      <c r="C81" s="10"/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</row>
    <row r="82" spans="1:11" s="2" customFormat="1" x14ac:dyDescent="0.25">
      <c r="A82" t="s">
        <v>178</v>
      </c>
      <c r="B82" s="10">
        <v>41.015240000000006</v>
      </c>
      <c r="C82" s="10"/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</row>
    <row r="83" spans="1:11" s="2" customFormat="1" x14ac:dyDescent="0.25">
      <c r="A83" t="s">
        <v>179</v>
      </c>
      <c r="B83" s="10">
        <v>43.232280000000003</v>
      </c>
      <c r="C83" s="10"/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</row>
    <row r="84" spans="1:11" s="2" customFormat="1" x14ac:dyDescent="0.25">
      <c r="A84" t="s">
        <v>180</v>
      </c>
      <c r="B84" s="10">
        <v>48.77488000000001</v>
      </c>
      <c r="C84" s="10"/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</row>
    <row r="85" spans="1:11" s="2" customFormat="1" x14ac:dyDescent="0.25">
      <c r="A85" t="s">
        <v>181</v>
      </c>
      <c r="B85" s="10">
        <v>62.077120000000001</v>
      </c>
      <c r="C85" s="10"/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</row>
    <row r="86" spans="1:11" s="2" customFormat="1" x14ac:dyDescent="0.25">
      <c r="A86" t="s">
        <v>8</v>
      </c>
      <c r="B86" s="10"/>
      <c r="C86" s="33"/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</row>
    <row r="87" spans="1:11" s="2" customFormat="1" x14ac:dyDescent="0.25">
      <c r="A87" t="s">
        <v>63</v>
      </c>
      <c r="B87" s="22">
        <v>23.278920000000003</v>
      </c>
      <c r="C87" s="19">
        <v>35.472640000000006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</row>
    <row r="88" spans="1:11" s="2" customFormat="1" x14ac:dyDescent="0.25">
      <c r="A88" t="s">
        <v>64</v>
      </c>
      <c r="B88" s="22">
        <v>25.495960000000004</v>
      </c>
      <c r="C88" s="19">
        <v>37.689680000000003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</row>
    <row r="89" spans="1:11" s="2" customFormat="1" x14ac:dyDescent="0.25">
      <c r="A89" t="s">
        <v>65</v>
      </c>
      <c r="B89" s="22">
        <v>27.713000000000001</v>
      </c>
      <c r="C89" s="19">
        <v>41.015240000000006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</row>
    <row r="90" spans="1:11" s="2" customFormat="1" x14ac:dyDescent="0.25">
      <c r="A90" t="s">
        <v>66</v>
      </c>
      <c r="B90" s="22">
        <v>29.930040000000002</v>
      </c>
      <c r="C90" s="19">
        <v>44.340800000000009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</row>
    <row r="91" spans="1:11" s="2" customFormat="1" x14ac:dyDescent="0.25">
      <c r="A91" t="s">
        <v>67</v>
      </c>
      <c r="B91" s="22">
        <v>32.147080000000003</v>
      </c>
      <c r="C91" s="19">
        <v>47.666360000000005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</row>
    <row r="92" spans="1:11" s="2" customFormat="1" x14ac:dyDescent="0.25">
      <c r="A92" t="s">
        <v>68</v>
      </c>
      <c r="B92" s="22">
        <v>36.581160000000004</v>
      </c>
      <c r="C92" s="19">
        <v>55.426000000000002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</row>
    <row r="93" spans="1:11" s="2" customFormat="1" x14ac:dyDescent="0.25">
      <c r="A93" t="s">
        <v>128</v>
      </c>
      <c r="B93" s="10">
        <v>41.015240000000006</v>
      </c>
      <c r="C93" s="10"/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</row>
    <row r="94" spans="1:11" s="2" customFormat="1" x14ac:dyDescent="0.25">
      <c r="A94" t="s">
        <v>129</v>
      </c>
      <c r="B94" s="10">
        <v>44.340800000000009</v>
      </c>
      <c r="C94" s="10"/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</row>
    <row r="95" spans="1:11" s="2" customFormat="1" x14ac:dyDescent="0.25">
      <c r="A95" t="s">
        <v>130</v>
      </c>
      <c r="B95" s="10">
        <v>47.666360000000005</v>
      </c>
      <c r="C95" s="10"/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</row>
    <row r="96" spans="1:11" s="2" customFormat="1" x14ac:dyDescent="0.25">
      <c r="A96" t="s">
        <v>131</v>
      </c>
      <c r="B96" s="10">
        <v>50.991920000000007</v>
      </c>
      <c r="C96" s="10"/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</row>
    <row r="97" spans="1:11" s="2" customFormat="1" x14ac:dyDescent="0.25">
      <c r="A97" t="s">
        <v>132</v>
      </c>
      <c r="B97" s="10">
        <v>65.402680000000004</v>
      </c>
      <c r="C97" s="10"/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</row>
    <row r="98" spans="1:11" s="2" customFormat="1" x14ac:dyDescent="0.25">
      <c r="A98" t="s">
        <v>8</v>
      </c>
      <c r="B98" s="10"/>
      <c r="C98" s="33"/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</row>
    <row r="99" spans="1:11" s="2" customFormat="1" x14ac:dyDescent="0.25">
      <c r="A99" t="s">
        <v>69</v>
      </c>
      <c r="B99" s="22">
        <v>24.387440000000005</v>
      </c>
      <c r="C99" s="19">
        <v>36.581160000000004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</row>
    <row r="100" spans="1:11" s="2" customFormat="1" x14ac:dyDescent="0.25">
      <c r="A100" t="s">
        <v>70</v>
      </c>
      <c r="B100" s="22">
        <v>25.495960000000004</v>
      </c>
      <c r="C100" s="19">
        <v>37.689680000000003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</row>
    <row r="101" spans="1:11" s="2" customFormat="1" x14ac:dyDescent="0.25">
      <c r="A101" t="s">
        <v>71</v>
      </c>
      <c r="B101" s="22">
        <v>28.82152</v>
      </c>
      <c r="C101" s="19">
        <v>42.123760000000004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</row>
    <row r="102" spans="1:11" s="2" customFormat="1" x14ac:dyDescent="0.25">
      <c r="A102" t="s">
        <v>72</v>
      </c>
      <c r="B102" s="22">
        <v>29.930040000000002</v>
      </c>
      <c r="C102" s="19">
        <v>45.449320000000007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</row>
    <row r="103" spans="1:11" s="2" customFormat="1" x14ac:dyDescent="0.25">
      <c r="A103" t="s">
        <v>73</v>
      </c>
      <c r="B103" s="22">
        <v>34.36412</v>
      </c>
      <c r="C103" s="19">
        <v>48.77488000000001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</row>
    <row r="104" spans="1:11" s="2" customFormat="1" x14ac:dyDescent="0.25">
      <c r="A104" t="s">
        <v>74</v>
      </c>
      <c r="B104" s="22">
        <v>37.689680000000003</v>
      </c>
      <c r="C104" s="19">
        <v>56.534520000000001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</row>
    <row r="105" spans="1:11" s="2" customFormat="1" x14ac:dyDescent="0.25">
      <c r="A105" t="s">
        <v>133</v>
      </c>
      <c r="B105" s="10"/>
      <c r="C105" s="10"/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</row>
    <row r="106" spans="1:11" s="2" customFormat="1" x14ac:dyDescent="0.25">
      <c r="A106" t="s">
        <v>134</v>
      </c>
      <c r="B106" s="10"/>
      <c r="C106" s="10"/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</row>
    <row r="107" spans="1:11" s="2" customFormat="1" x14ac:dyDescent="0.25">
      <c r="A107" t="s">
        <v>135</v>
      </c>
      <c r="B107" s="10"/>
      <c r="C107" s="10"/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</row>
    <row r="108" spans="1:11" s="2" customFormat="1" x14ac:dyDescent="0.25">
      <c r="A108" t="s">
        <v>136</v>
      </c>
      <c r="B108" s="10"/>
      <c r="C108" s="10"/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</row>
    <row r="109" spans="1:11" s="2" customFormat="1" x14ac:dyDescent="0.25">
      <c r="A109" t="s">
        <v>137</v>
      </c>
      <c r="B109" s="10"/>
      <c r="C109" s="10"/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</row>
    <row r="110" spans="1:11" s="2" customFormat="1" x14ac:dyDescent="0.25">
      <c r="A110" t="s">
        <v>8</v>
      </c>
      <c r="B110" s="10"/>
      <c r="C110" s="33"/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</row>
    <row r="111" spans="1:11" s="2" customFormat="1" x14ac:dyDescent="0.25">
      <c r="A111" t="s">
        <v>75</v>
      </c>
      <c r="B111" s="22">
        <v>25.495960000000004</v>
      </c>
      <c r="C111" s="19">
        <v>36.581160000000004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</row>
    <row r="112" spans="1:11" s="2" customFormat="1" x14ac:dyDescent="0.25">
      <c r="A112" t="s">
        <v>76</v>
      </c>
      <c r="B112" s="22">
        <v>27.713000000000001</v>
      </c>
      <c r="C112" s="19">
        <v>38.798200000000001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</row>
    <row r="113" spans="1:11" s="2" customFormat="1" x14ac:dyDescent="0.25">
      <c r="A113" t="s">
        <v>77</v>
      </c>
      <c r="B113" s="22">
        <v>29.930040000000002</v>
      </c>
      <c r="C113" s="19">
        <v>44.340800000000009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</row>
    <row r="114" spans="1:11" s="2" customFormat="1" x14ac:dyDescent="0.25">
      <c r="A114" t="s">
        <v>78</v>
      </c>
      <c r="B114" s="22">
        <v>32.147080000000003</v>
      </c>
      <c r="C114" s="19">
        <v>47.666360000000005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</row>
    <row r="115" spans="1:11" s="2" customFormat="1" x14ac:dyDescent="0.25">
      <c r="A115" t="s">
        <v>79</v>
      </c>
      <c r="B115" s="22">
        <v>34.36412</v>
      </c>
      <c r="C115" s="19">
        <v>52.100440000000006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</row>
    <row r="116" spans="1:11" s="2" customFormat="1" x14ac:dyDescent="0.25">
      <c r="A116" t="s">
        <v>80</v>
      </c>
      <c r="B116" s="22">
        <v>39.906720000000007</v>
      </c>
      <c r="C116" s="19">
        <v>58.751560000000005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</row>
    <row r="117" spans="1:11" s="2" customFormat="1" x14ac:dyDescent="0.25">
      <c r="A117" t="s">
        <v>138</v>
      </c>
      <c r="B117" s="10">
        <v>43.232280000000003</v>
      </c>
      <c r="C117" s="10"/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</row>
    <row r="118" spans="1:11" s="2" customFormat="1" x14ac:dyDescent="0.25">
      <c r="A118" t="s">
        <v>139</v>
      </c>
      <c r="B118" s="10">
        <v>47.666360000000005</v>
      </c>
      <c r="C118" s="10"/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</row>
    <row r="119" spans="1:11" s="2" customFormat="1" x14ac:dyDescent="0.25">
      <c r="A119" t="s">
        <v>140</v>
      </c>
      <c r="B119" s="10">
        <v>50.991920000000007</v>
      </c>
      <c r="C119" s="10"/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</row>
    <row r="120" spans="1:11" s="2" customFormat="1" x14ac:dyDescent="0.25">
      <c r="A120" t="s">
        <v>141</v>
      </c>
      <c r="B120" s="10">
        <v>54.317480000000003</v>
      </c>
      <c r="C120" s="10"/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</row>
    <row r="121" spans="1:11" s="2" customFormat="1" x14ac:dyDescent="0.25">
      <c r="A121" t="s">
        <v>142</v>
      </c>
      <c r="B121" s="10">
        <v>69.836760000000012</v>
      </c>
      <c r="C121" s="10"/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</row>
    <row r="122" spans="1:11" s="2" customFormat="1" x14ac:dyDescent="0.25">
      <c r="A122"/>
      <c r="B122" s="10"/>
      <c r="C122" s="33"/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</row>
    <row r="123" spans="1:11" s="2" customFormat="1" x14ac:dyDescent="0.25">
      <c r="A123" t="s">
        <v>81</v>
      </c>
      <c r="B123" s="22">
        <v>26.604479999999999</v>
      </c>
      <c r="C123" s="19">
        <v>39.906720000000007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</row>
    <row r="124" spans="1:11" s="2" customFormat="1" x14ac:dyDescent="0.25">
      <c r="A124" t="s">
        <v>82</v>
      </c>
      <c r="B124" s="22">
        <v>28.82152</v>
      </c>
      <c r="C124" s="19">
        <v>42.123760000000004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</row>
    <row r="125" spans="1:11" s="2" customFormat="1" x14ac:dyDescent="0.25">
      <c r="A125" t="s">
        <v>83</v>
      </c>
      <c r="B125" s="22">
        <v>33.255600000000001</v>
      </c>
      <c r="C125" s="19">
        <v>47.666360000000005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</row>
    <row r="126" spans="1:11" s="2" customFormat="1" x14ac:dyDescent="0.25">
      <c r="A126" t="s">
        <v>84</v>
      </c>
      <c r="B126" s="22">
        <v>36.581160000000004</v>
      </c>
      <c r="C126" s="19">
        <v>52.100440000000006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</row>
    <row r="127" spans="1:11" s="2" customFormat="1" x14ac:dyDescent="0.25">
      <c r="A127" t="s">
        <v>85</v>
      </c>
      <c r="B127" s="22">
        <v>38.798200000000001</v>
      </c>
      <c r="C127" s="19">
        <v>56.534520000000001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</row>
    <row r="128" spans="1:11" s="2" customFormat="1" x14ac:dyDescent="0.25">
      <c r="A128" t="s">
        <v>86</v>
      </c>
      <c r="B128" s="22">
        <v>45.449320000000007</v>
      </c>
      <c r="C128" s="19">
        <v>64.294160000000005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</row>
    <row r="129" spans="1:11" s="2" customFormat="1" x14ac:dyDescent="0.25">
      <c r="A129" t="s">
        <v>143</v>
      </c>
      <c r="B129" s="10">
        <v>48.77488000000001</v>
      </c>
      <c r="C129" s="10"/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</row>
    <row r="130" spans="1:11" s="2" customFormat="1" x14ac:dyDescent="0.25">
      <c r="A130" t="s">
        <v>144</v>
      </c>
      <c r="B130" s="10">
        <v>54.317480000000003</v>
      </c>
      <c r="C130" s="10"/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</row>
    <row r="131" spans="1:11" s="2" customFormat="1" x14ac:dyDescent="0.25">
      <c r="A131" t="s">
        <v>145</v>
      </c>
      <c r="B131" s="10">
        <v>55.426000000000002</v>
      </c>
      <c r="C131" s="10"/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</row>
    <row r="132" spans="1:11" s="2" customFormat="1" x14ac:dyDescent="0.25">
      <c r="A132" t="s">
        <v>146</v>
      </c>
      <c r="B132" s="10">
        <v>59.860080000000004</v>
      </c>
      <c r="C132" s="10"/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</row>
    <row r="133" spans="1:11" s="2" customFormat="1" x14ac:dyDescent="0.25">
      <c r="A133" t="s">
        <v>147</v>
      </c>
      <c r="B133" s="10">
        <v>74.270840000000007</v>
      </c>
      <c r="C133" s="10"/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</row>
    <row r="134" spans="1:11" s="2" customFormat="1" x14ac:dyDescent="0.25">
      <c r="A134"/>
      <c r="B134" s="10"/>
      <c r="C134" s="33"/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</row>
    <row r="135" spans="1:11" s="2" customFormat="1" x14ac:dyDescent="0.25">
      <c r="A135" t="s">
        <v>182</v>
      </c>
      <c r="B135" s="22">
        <v>29.930040000000002</v>
      </c>
      <c r="C135" s="19">
        <v>42.123760000000004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</row>
    <row r="136" spans="1:11" s="2" customFormat="1" x14ac:dyDescent="0.25">
      <c r="A136" t="s">
        <v>183</v>
      </c>
      <c r="B136" s="22">
        <v>33.255600000000001</v>
      </c>
      <c r="C136" s="19">
        <v>47.666360000000005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</row>
    <row r="137" spans="1:11" s="2" customFormat="1" x14ac:dyDescent="0.25">
      <c r="A137" t="s">
        <v>184</v>
      </c>
      <c r="B137" s="22">
        <v>38.798200000000001</v>
      </c>
      <c r="C137" s="19">
        <v>54.317480000000003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</row>
    <row r="138" spans="1:11" s="2" customFormat="1" x14ac:dyDescent="0.25">
      <c r="A138" t="s">
        <v>185</v>
      </c>
      <c r="B138" s="22">
        <v>44.340800000000009</v>
      </c>
      <c r="C138" s="19">
        <v>60.968600000000002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</row>
    <row r="139" spans="1:11" s="2" customFormat="1" x14ac:dyDescent="0.25">
      <c r="A139" t="s">
        <v>186</v>
      </c>
      <c r="B139" s="22">
        <v>48.77488000000001</v>
      </c>
      <c r="C139" s="19">
        <v>66.511200000000002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</row>
    <row r="140" spans="1:11" s="2" customFormat="1" x14ac:dyDescent="0.25">
      <c r="A140" t="s">
        <v>187</v>
      </c>
      <c r="B140" s="22">
        <v>57.643039999999999</v>
      </c>
      <c r="C140" s="19">
        <v>78.704920000000001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</row>
    <row r="141" spans="1:11" s="2" customFormat="1" x14ac:dyDescent="0.25">
      <c r="A141" t="s">
        <v>188</v>
      </c>
      <c r="B141" s="10">
        <v>63.185640000000006</v>
      </c>
      <c r="C141" s="10"/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</row>
    <row r="142" spans="1:11" s="2" customFormat="1" x14ac:dyDescent="0.25">
      <c r="A142" t="s">
        <v>189</v>
      </c>
      <c r="B142" s="10">
        <v>68.72824</v>
      </c>
      <c r="C142" s="10"/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</row>
    <row r="143" spans="1:11" s="2" customFormat="1" x14ac:dyDescent="0.25">
      <c r="A143" t="s">
        <v>190</v>
      </c>
      <c r="B143" s="10">
        <v>74.270840000000007</v>
      </c>
      <c r="C143" s="10"/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</row>
    <row r="144" spans="1:11" s="2" customFormat="1" x14ac:dyDescent="0.25">
      <c r="A144" t="s">
        <v>191</v>
      </c>
      <c r="B144" s="10">
        <v>78.704920000000001</v>
      </c>
      <c r="C144" s="10"/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</row>
    <row r="145" spans="1:11" s="2" customFormat="1" x14ac:dyDescent="0.25">
      <c r="A145" t="s">
        <v>192</v>
      </c>
      <c r="B145" s="10">
        <v>88.681600000000017</v>
      </c>
      <c r="C145" s="10"/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</row>
    <row r="146" spans="1:11" s="2" customFormat="1" x14ac:dyDescent="0.25">
      <c r="A146"/>
      <c r="B146" s="10"/>
      <c r="C146" s="33"/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</row>
    <row r="147" spans="1:11" s="2" customFormat="1" x14ac:dyDescent="0.25">
      <c r="A147" t="s">
        <v>193</v>
      </c>
      <c r="B147" s="22">
        <v>33.255600000000001</v>
      </c>
      <c r="C147" s="19">
        <v>46.557840000000006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</row>
    <row r="148" spans="1:11" s="2" customFormat="1" x14ac:dyDescent="0.25">
      <c r="A148" t="s">
        <v>194</v>
      </c>
      <c r="B148" s="22">
        <v>35.472640000000006</v>
      </c>
      <c r="C148" s="19">
        <v>49.883400000000009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</row>
    <row r="149" spans="1:11" s="2" customFormat="1" x14ac:dyDescent="0.25">
      <c r="A149" t="s">
        <v>195</v>
      </c>
      <c r="B149" s="22">
        <v>49.883400000000009</v>
      </c>
      <c r="C149" s="19">
        <v>65.402680000000004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</row>
    <row r="150" spans="1:11" s="2" customFormat="1" x14ac:dyDescent="0.25">
      <c r="A150" t="s">
        <v>196</v>
      </c>
      <c r="B150" s="22">
        <v>55.426000000000002</v>
      </c>
      <c r="C150" s="19">
        <v>73.162320000000008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</row>
    <row r="151" spans="1:11" s="2" customFormat="1" x14ac:dyDescent="0.25">
      <c r="A151" t="s">
        <v>197</v>
      </c>
      <c r="B151" s="22">
        <v>59.860080000000004</v>
      </c>
      <c r="C151" s="19">
        <v>78.704920000000001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</row>
    <row r="152" spans="1:11" s="2" customFormat="1" x14ac:dyDescent="0.25">
      <c r="A152" t="s">
        <v>198</v>
      </c>
      <c r="B152" s="22">
        <v>67.619720000000015</v>
      </c>
      <c r="C152" s="19">
        <v>88.681600000000017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</row>
    <row r="153" spans="1:11" s="2" customFormat="1" x14ac:dyDescent="0.25">
      <c r="A153" t="s">
        <v>199</v>
      </c>
      <c r="B153" s="10">
        <v>70.945280000000011</v>
      </c>
      <c r="C153" s="10"/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</row>
    <row r="154" spans="1:11" s="2" customFormat="1" x14ac:dyDescent="0.25">
      <c r="A154" t="s">
        <v>200</v>
      </c>
      <c r="B154" s="10">
        <v>76.487880000000004</v>
      </c>
      <c r="C154" s="10"/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</row>
    <row r="155" spans="1:11" s="2" customFormat="1" x14ac:dyDescent="0.25">
      <c r="A155" t="s">
        <v>201</v>
      </c>
      <c r="B155" s="10">
        <v>80.921959999999999</v>
      </c>
      <c r="C155" s="10"/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</row>
    <row r="156" spans="1:11" s="2" customFormat="1" x14ac:dyDescent="0.25">
      <c r="A156" t="s">
        <v>202</v>
      </c>
      <c r="B156" s="10">
        <v>84.247520000000009</v>
      </c>
      <c r="C156" s="10"/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</row>
    <row r="157" spans="1:11" s="2" customFormat="1" x14ac:dyDescent="0.25">
      <c r="A157" t="s">
        <v>203</v>
      </c>
      <c r="B157" s="10">
        <v>97.54976000000002</v>
      </c>
      <c r="C157" s="10"/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</row>
    <row r="158" spans="1:11" s="2" customFormat="1" x14ac:dyDescent="0.25">
      <c r="A158"/>
      <c r="B158" s="10"/>
      <c r="C158" s="33"/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</row>
    <row r="159" spans="1:11" s="2" customFormat="1" x14ac:dyDescent="0.25">
      <c r="A159" t="s">
        <v>204</v>
      </c>
      <c r="B159" s="19">
        <v>42.123760000000004</v>
      </c>
      <c r="C159" s="19">
        <v>48.77488000000001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</row>
    <row r="160" spans="1:11" s="2" customFormat="1" x14ac:dyDescent="0.25">
      <c r="A160" t="s">
        <v>205</v>
      </c>
      <c r="B160" s="22">
        <v>47.666360000000005</v>
      </c>
      <c r="C160" s="19">
        <v>52.100440000000006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</row>
    <row r="161" spans="1:11" s="2" customFormat="1" x14ac:dyDescent="0.25">
      <c r="A161" t="s">
        <v>206</v>
      </c>
      <c r="B161" s="22">
        <v>52.100440000000006</v>
      </c>
      <c r="C161" s="19">
        <v>68.72824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</row>
    <row r="162" spans="1:11" s="2" customFormat="1" x14ac:dyDescent="0.25">
      <c r="A162" t="s">
        <v>207</v>
      </c>
      <c r="B162" s="22">
        <v>56.534520000000001</v>
      </c>
      <c r="C162" s="19">
        <v>76.487880000000004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</row>
    <row r="163" spans="1:11" s="2" customFormat="1" x14ac:dyDescent="0.25">
      <c r="A163" t="s">
        <v>208</v>
      </c>
      <c r="B163" s="22">
        <v>60.968600000000002</v>
      </c>
      <c r="C163" s="19">
        <v>82.030480000000011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</row>
    <row r="164" spans="1:11" s="2" customFormat="1" x14ac:dyDescent="0.25">
      <c r="A164" t="s">
        <v>209</v>
      </c>
      <c r="B164" s="22">
        <v>69.836760000000012</v>
      </c>
      <c r="C164" s="19">
        <v>93.115680000000012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</row>
    <row r="165" spans="1:11" s="2" customFormat="1" x14ac:dyDescent="0.25">
      <c r="A165" t="s">
        <v>210</v>
      </c>
      <c r="B165" s="10">
        <v>74.270840000000007</v>
      </c>
      <c r="C165" s="10"/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</row>
    <row r="166" spans="1:11" s="2" customFormat="1" x14ac:dyDescent="0.25">
      <c r="A166" t="s">
        <v>211</v>
      </c>
      <c r="B166" s="10">
        <v>80.921959999999999</v>
      </c>
      <c r="C166" s="10"/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</row>
    <row r="167" spans="1:11" s="2" customFormat="1" x14ac:dyDescent="0.25">
      <c r="A167" t="s">
        <v>212</v>
      </c>
      <c r="B167" s="10">
        <v>85.356040000000007</v>
      </c>
      <c r="C167" s="10"/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</row>
    <row r="168" spans="1:11" s="2" customFormat="1" x14ac:dyDescent="0.25">
      <c r="A168" t="s">
        <v>213</v>
      </c>
      <c r="B168" s="10">
        <v>88.681600000000017</v>
      </c>
      <c r="C168" s="10"/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</row>
    <row r="169" spans="1:11" s="2" customFormat="1" x14ac:dyDescent="0.25">
      <c r="A169" t="s">
        <v>214</v>
      </c>
      <c r="B169" s="10">
        <v>104.20088000000001</v>
      </c>
      <c r="C169" s="10"/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</row>
    <row r="170" spans="1:11" s="2" customFormat="1" x14ac:dyDescent="0.25">
      <c r="A170"/>
      <c r="B170" s="10"/>
      <c r="C170" s="33"/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</row>
    <row r="171" spans="1:11" s="2" customFormat="1" x14ac:dyDescent="0.25">
      <c r="A171" t="s">
        <v>215</v>
      </c>
      <c r="B171" s="19">
        <v>47.666360000000005</v>
      </c>
      <c r="C171" s="19">
        <v>67.619720000000015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</row>
    <row r="172" spans="1:11" s="2" customFormat="1" x14ac:dyDescent="0.25">
      <c r="A172" t="s">
        <v>216</v>
      </c>
      <c r="B172" s="19">
        <v>52.100440000000006</v>
      </c>
      <c r="C172" s="19">
        <v>73.162320000000008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</row>
    <row r="173" spans="1:11" s="2" customFormat="1" x14ac:dyDescent="0.25">
      <c r="A173" t="s">
        <v>217</v>
      </c>
      <c r="B173" s="19">
        <v>57.643039999999999</v>
      </c>
      <c r="C173" s="19">
        <v>79.813440000000014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</row>
    <row r="174" spans="1:11" s="2" customFormat="1" x14ac:dyDescent="0.25">
      <c r="A174" t="s">
        <v>218</v>
      </c>
      <c r="B174" s="19">
        <v>60.968600000000002</v>
      </c>
      <c r="C174" s="19">
        <v>85.356040000000007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</row>
    <row r="175" spans="1:11" s="2" customFormat="1" x14ac:dyDescent="0.25">
      <c r="A175" t="s">
        <v>219</v>
      </c>
      <c r="B175" s="22">
        <v>69.836760000000012</v>
      </c>
      <c r="C175" s="19">
        <v>93.115680000000012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</row>
    <row r="176" spans="1:11" s="2" customFormat="1" x14ac:dyDescent="0.25">
      <c r="A176" t="s">
        <v>220</v>
      </c>
      <c r="B176" s="22">
        <v>83.138999999999996</v>
      </c>
      <c r="C176" s="19">
        <v>109.74348000000001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</row>
    <row r="177" spans="1:11" s="2" customFormat="1" x14ac:dyDescent="0.25">
      <c r="A177" t="s">
        <v>221</v>
      </c>
      <c r="B177" s="10">
        <v>88.681600000000017</v>
      </c>
      <c r="C177" s="10"/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</row>
    <row r="178" spans="1:11" s="2" customFormat="1" x14ac:dyDescent="0.25">
      <c r="A178" t="s">
        <v>222</v>
      </c>
      <c r="B178" s="10">
        <v>93.115680000000012</v>
      </c>
      <c r="C178" s="10"/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</row>
    <row r="179" spans="1:11" s="2" customFormat="1" x14ac:dyDescent="0.25">
      <c r="A179" t="s">
        <v>223</v>
      </c>
      <c r="B179" s="10">
        <v>98.658280000000005</v>
      </c>
      <c r="C179" s="10"/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</row>
    <row r="180" spans="1:11" s="2" customFormat="1" x14ac:dyDescent="0.25">
      <c r="A180" t="s">
        <v>224</v>
      </c>
      <c r="B180" s="10">
        <v>105.30940000000001</v>
      </c>
      <c r="C180" s="10"/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</row>
    <row r="181" spans="1:11" s="2" customFormat="1" x14ac:dyDescent="0.25">
      <c r="A181" t="s">
        <v>225</v>
      </c>
      <c r="B181" s="10">
        <v>121.9372</v>
      </c>
      <c r="C181" s="10"/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</row>
    <row r="182" spans="1:11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</row>
    <row r="183" spans="1:11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</row>
    <row r="184" spans="1:11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</row>
    <row r="185" spans="1:11" s="2" customFormat="1" x14ac:dyDescent="0.25">
      <c r="A185"/>
      <c r="C185"/>
      <c r="D185" s="1"/>
      <c r="E185" s="1"/>
      <c r="F185" s="1"/>
      <c r="G185" s="3"/>
      <c r="H185" s="3"/>
      <c r="J185" s="25"/>
    </row>
    <row r="186" spans="1:11" s="2" customFormat="1" x14ac:dyDescent="0.25">
      <c r="A186"/>
      <c r="C186"/>
      <c r="D186" s="1"/>
      <c r="E186" s="1"/>
      <c r="F186" s="1"/>
      <c r="G186" s="3"/>
      <c r="H186" s="3"/>
      <c r="J186" s="25"/>
    </row>
    <row r="187" spans="1:11" s="2" customFormat="1" x14ac:dyDescent="0.25">
      <c r="A187" s="169" t="s">
        <v>268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</row>
    <row r="188" spans="1:11" s="2" customFormat="1" x14ac:dyDescent="0.25">
      <c r="A188" s="28" t="s">
        <v>152</v>
      </c>
      <c r="B188" s="19">
        <v>10.9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</row>
    <row r="189" spans="1:11" s="2" customFormat="1" x14ac:dyDescent="0.25">
      <c r="A189" s="29" t="s">
        <v>154</v>
      </c>
      <c r="B189" s="19">
        <v>17.600000000000001</v>
      </c>
      <c r="C189" s="10"/>
      <c r="D189" s="13"/>
      <c r="E189" s="3">
        <f t="shared" ref="E189:E206" si="6">IFERROR((ROUND((B189*D189),1)),"REVISAR")</f>
        <v>0</v>
      </c>
      <c r="F189" s="1"/>
      <c r="G189" s="3"/>
      <c r="H189" s="3"/>
      <c r="J189" s="25"/>
    </row>
    <row r="190" spans="1:11" s="2" customFormat="1" x14ac:dyDescent="0.25">
      <c r="A190" s="29" t="s">
        <v>153</v>
      </c>
      <c r="B190" s="19">
        <v>14.1</v>
      </c>
      <c r="C190" s="10"/>
      <c r="D190" s="13"/>
      <c r="E190" s="3">
        <f t="shared" si="6"/>
        <v>0</v>
      </c>
      <c r="F190" s="1"/>
      <c r="G190" s="3"/>
      <c r="H190" s="3"/>
      <c r="J190" s="25"/>
    </row>
    <row r="191" spans="1:11" s="2" customFormat="1" x14ac:dyDescent="0.25">
      <c r="A191" s="29" t="s">
        <v>155</v>
      </c>
      <c r="B191" s="19">
        <v>20</v>
      </c>
      <c r="C191" s="10"/>
      <c r="D191" s="13"/>
      <c r="E191" s="3">
        <f t="shared" si="6"/>
        <v>0</v>
      </c>
      <c r="F191" s="1"/>
      <c r="G191" s="3"/>
      <c r="H191" s="3"/>
      <c r="J191" s="25"/>
    </row>
    <row r="192" spans="1:11" s="2" customFormat="1" x14ac:dyDescent="0.25">
      <c r="A192" s="29" t="s">
        <v>231</v>
      </c>
      <c r="B192" s="19">
        <v>32.9</v>
      </c>
      <c r="C192" s="10"/>
      <c r="D192" s="13"/>
      <c r="E192" s="3">
        <f t="shared" si="6"/>
        <v>0</v>
      </c>
      <c r="F192" s="1"/>
      <c r="G192" s="3"/>
      <c r="H192" s="3"/>
      <c r="J192" s="25"/>
    </row>
    <row r="193" spans="1:13" s="2" customFormat="1" x14ac:dyDescent="0.25">
      <c r="A193" s="29" t="s">
        <v>232</v>
      </c>
      <c r="B193" s="19">
        <v>49.4</v>
      </c>
      <c r="C193" s="10"/>
      <c r="D193" s="13"/>
      <c r="E193" s="3">
        <f t="shared" si="6"/>
        <v>0</v>
      </c>
      <c r="F193" s="1"/>
      <c r="G193" s="3"/>
      <c r="H193" s="3"/>
      <c r="J193" s="25"/>
    </row>
    <row r="194" spans="1:13" s="2" customFormat="1" x14ac:dyDescent="0.25">
      <c r="A194" t="s">
        <v>233</v>
      </c>
      <c r="B194" s="19">
        <v>69.3</v>
      </c>
      <c r="C194" s="10"/>
      <c r="D194" s="13"/>
      <c r="E194" s="3">
        <f t="shared" si="6"/>
        <v>0</v>
      </c>
      <c r="F194" s="1"/>
      <c r="G194" s="3"/>
      <c r="H194" s="3"/>
      <c r="J194" s="25"/>
    </row>
    <row r="195" spans="1:13" s="2" customFormat="1" x14ac:dyDescent="0.25">
      <c r="A195" t="s">
        <v>234</v>
      </c>
      <c r="B195" s="19">
        <v>118.7</v>
      </c>
      <c r="C195" s="10"/>
      <c r="D195" s="13"/>
      <c r="E195" s="3">
        <f t="shared" si="6"/>
        <v>0</v>
      </c>
      <c r="F195" s="1"/>
      <c r="G195" s="3"/>
      <c r="H195" s="3"/>
      <c r="J195" s="25"/>
    </row>
    <row r="196" spans="1:13" s="2" customFormat="1" x14ac:dyDescent="0.25">
      <c r="A196" t="s">
        <v>148</v>
      </c>
      <c r="B196" s="19">
        <v>27</v>
      </c>
      <c r="C196" s="10"/>
      <c r="D196" s="13"/>
      <c r="E196" s="3">
        <f t="shared" si="6"/>
        <v>0</v>
      </c>
      <c r="F196" s="1"/>
      <c r="G196" s="3"/>
      <c r="H196" s="3"/>
      <c r="J196" s="25"/>
    </row>
    <row r="197" spans="1:13" s="2" customFormat="1" x14ac:dyDescent="0.25">
      <c r="A197" t="s">
        <v>149</v>
      </c>
      <c r="B197" s="19">
        <v>40</v>
      </c>
      <c r="C197" s="10"/>
      <c r="D197" s="13"/>
      <c r="E197" s="3">
        <f t="shared" si="6"/>
        <v>0</v>
      </c>
      <c r="F197" s="1"/>
      <c r="G197" s="3"/>
      <c r="H197" s="3"/>
      <c r="J197" s="25"/>
    </row>
    <row r="198" spans="1:13" s="2" customFormat="1" x14ac:dyDescent="0.25">
      <c r="A198" t="s">
        <v>150</v>
      </c>
      <c r="B198" s="19">
        <v>30.6</v>
      </c>
      <c r="C198" s="10"/>
      <c r="D198" s="13"/>
      <c r="E198" s="3">
        <f t="shared" si="6"/>
        <v>0</v>
      </c>
      <c r="F198" s="1"/>
      <c r="G198" s="3"/>
      <c r="H198" s="3"/>
      <c r="J198" s="25"/>
    </row>
    <row r="199" spans="1:13" s="2" customFormat="1" x14ac:dyDescent="0.25">
      <c r="A199" t="s">
        <v>151</v>
      </c>
      <c r="B199" s="19">
        <v>47</v>
      </c>
      <c r="C199" s="10"/>
      <c r="D199" s="13"/>
      <c r="E199" s="3">
        <f t="shared" si="6"/>
        <v>0</v>
      </c>
      <c r="F199" s="1"/>
      <c r="G199" s="3"/>
      <c r="H199" s="3"/>
      <c r="J199" s="25"/>
    </row>
    <row r="200" spans="1:13" s="2" customFormat="1" x14ac:dyDescent="0.25">
      <c r="A200" t="s">
        <v>235</v>
      </c>
      <c r="B200" s="19">
        <v>50.5</v>
      </c>
      <c r="C200" s="10"/>
      <c r="D200" s="13"/>
      <c r="E200" s="3">
        <f t="shared" si="6"/>
        <v>0</v>
      </c>
      <c r="F200" s="1"/>
      <c r="G200" s="3"/>
      <c r="H200" s="3"/>
      <c r="J200" s="25"/>
    </row>
    <row r="201" spans="1:13" s="2" customFormat="1" x14ac:dyDescent="0.25">
      <c r="A201" t="s">
        <v>236</v>
      </c>
      <c r="B201" s="19">
        <v>71.7</v>
      </c>
      <c r="C201" s="10"/>
      <c r="D201" s="13"/>
      <c r="E201" s="3">
        <f t="shared" si="6"/>
        <v>0</v>
      </c>
      <c r="F201" s="1"/>
      <c r="G201" s="3"/>
      <c r="H201" s="3"/>
      <c r="J201" s="25"/>
    </row>
    <row r="202" spans="1:13" s="2" customFormat="1" x14ac:dyDescent="0.25">
      <c r="A202" t="s">
        <v>237</v>
      </c>
      <c r="B202" s="19">
        <v>31.7</v>
      </c>
      <c r="C202" s="10"/>
      <c r="D202" s="13"/>
      <c r="E202" s="3">
        <f t="shared" si="6"/>
        <v>0</v>
      </c>
      <c r="F202" s="1"/>
      <c r="G202" s="3"/>
      <c r="H202" s="3"/>
      <c r="J202" s="25"/>
    </row>
    <row r="203" spans="1:13" s="2" customFormat="1" x14ac:dyDescent="0.25">
      <c r="A203" s="30" t="s">
        <v>238</v>
      </c>
      <c r="B203" s="19">
        <v>38.799999999999997</v>
      </c>
      <c r="C203" s="10"/>
      <c r="D203" s="13"/>
      <c r="E203" s="3">
        <f t="shared" si="6"/>
        <v>0</v>
      </c>
      <c r="F203" s="1"/>
      <c r="G203" s="3"/>
      <c r="H203" s="3"/>
      <c r="J203" s="25"/>
    </row>
    <row r="204" spans="1:13" s="2" customFormat="1" x14ac:dyDescent="0.25">
      <c r="A204" t="s">
        <v>240</v>
      </c>
      <c r="B204" s="19">
        <v>1.4</v>
      </c>
      <c r="C204" s="10"/>
      <c r="D204" s="13"/>
      <c r="E204" s="3">
        <f t="shared" si="6"/>
        <v>0</v>
      </c>
      <c r="F204" s="1"/>
      <c r="G204" s="3"/>
      <c r="H204" s="3"/>
      <c r="J204" s="25"/>
    </row>
    <row r="205" spans="1:13" s="2" customFormat="1" x14ac:dyDescent="0.25">
      <c r="A205" t="s">
        <v>239</v>
      </c>
      <c r="B205" s="19">
        <v>1.4</v>
      </c>
      <c r="C205" s="10"/>
      <c r="D205" s="13"/>
      <c r="E205" s="3">
        <f t="shared" si="6"/>
        <v>0</v>
      </c>
      <c r="F205" s="1"/>
      <c r="G205" s="3"/>
      <c r="H205" s="3"/>
      <c r="J205" s="25"/>
    </row>
    <row r="206" spans="1:13" s="2" customFormat="1" x14ac:dyDescent="0.25">
      <c r="A206" t="s">
        <v>269</v>
      </c>
      <c r="B206" s="19">
        <v>100.9</v>
      </c>
      <c r="C206" s="10"/>
      <c r="D206" s="13"/>
      <c r="E206" s="3">
        <f t="shared" si="6"/>
        <v>0</v>
      </c>
      <c r="F206" s="1"/>
      <c r="G206" s="3"/>
      <c r="H206" s="3"/>
      <c r="J206" s="25"/>
    </row>
    <row r="207" spans="1:13" s="2" customFormat="1" x14ac:dyDescent="0.25">
      <c r="A207"/>
      <c r="B207" s="10"/>
      <c r="C207" s="10"/>
      <c r="D207" s="1"/>
      <c r="E207" s="27"/>
      <c r="F207" s="1"/>
      <c r="G207" s="1"/>
      <c r="H207" s="1"/>
    </row>
    <row r="208" spans="1:13" s="2" customFormat="1" x14ac:dyDescent="0.25">
      <c r="A208" s="18" t="s">
        <v>157</v>
      </c>
      <c r="B208" s="10"/>
      <c r="C208" s="10"/>
      <c r="D208" s="1"/>
      <c r="E208" s="16">
        <f>ROUND((SUM(E188:E206)),2)</f>
        <v>0</v>
      </c>
      <c r="F208" s="1"/>
      <c r="G208" s="3"/>
      <c r="H208" s="3"/>
      <c r="L208"/>
      <c r="M208"/>
    </row>
    <row r="209" spans="1:13" s="2" customFormat="1" x14ac:dyDescent="0.25">
      <c r="A209"/>
      <c r="B209" s="10"/>
      <c r="C209" s="10"/>
      <c r="D209" s="1"/>
      <c r="E209" s="1"/>
      <c r="F209" s="1"/>
      <c r="G209" s="3"/>
      <c r="H209" s="3"/>
      <c r="L209"/>
      <c r="M209"/>
    </row>
    <row r="211" spans="1:13" s="2" customFormat="1" x14ac:dyDescent="0.25">
      <c r="A211" s="18" t="s">
        <v>101</v>
      </c>
      <c r="C211"/>
      <c r="D211" s="1"/>
      <c r="E211" s="14"/>
      <c r="F211" s="1"/>
      <c r="G211" s="3"/>
      <c r="H211" s="3"/>
      <c r="L211"/>
      <c r="M211"/>
    </row>
    <row r="212" spans="1:13" s="2" customFormat="1" x14ac:dyDescent="0.25">
      <c r="A212"/>
      <c r="C212"/>
      <c r="D212" s="1"/>
      <c r="E212" s="12"/>
      <c r="F212" s="1"/>
      <c r="G212" s="3"/>
      <c r="H212" s="3"/>
      <c r="L212"/>
      <c r="M212"/>
    </row>
    <row r="214" spans="1:13" s="2" customFormat="1" x14ac:dyDescent="0.25">
      <c r="A214" s="18" t="s">
        <v>158</v>
      </c>
      <c r="C214" s="31"/>
      <c r="D214" s="1"/>
      <c r="E214" s="167">
        <f>IFERROR((ROUND((G184+E208)-((G184+E208)*E211/100),2)),"VER DTO")</f>
        <v>0</v>
      </c>
      <c r="F214" s="168"/>
      <c r="G214" s="15" t="s">
        <v>161</v>
      </c>
      <c r="H214" s="53"/>
      <c r="I214" s="15"/>
      <c r="J214" s="15"/>
      <c r="L214"/>
      <c r="M214"/>
    </row>
    <row r="215" spans="1:13" s="2" customFormat="1" x14ac:dyDescent="0.25">
      <c r="A215" s="18" t="s">
        <v>159</v>
      </c>
      <c r="C215" s="31"/>
      <c r="D215" s="1"/>
      <c r="E215" s="167">
        <f>IFERROR((ROUND(E214*1.21,2)),"REVISAR")</f>
        <v>0</v>
      </c>
      <c r="F215" s="168"/>
      <c r="G215" s="15" t="s">
        <v>160</v>
      </c>
      <c r="H215" s="53"/>
      <c r="I215" s="15"/>
      <c r="J215" s="15"/>
      <c r="L215"/>
      <c r="M215"/>
    </row>
    <row r="218" spans="1:13" ht="15.75" thickBot="1" x14ac:dyDescent="0.3"/>
    <row r="219" spans="1:13" x14ac:dyDescent="0.25">
      <c r="A219" s="189" t="s">
        <v>588</v>
      </c>
      <c r="B219" s="190"/>
      <c r="C219" s="190"/>
      <c r="D219" s="190"/>
      <c r="E219" s="190"/>
      <c r="F219" s="190"/>
      <c r="G219" s="190"/>
      <c r="H219" s="190"/>
      <c r="I219" s="190"/>
      <c r="J219" s="190"/>
      <c r="K219" s="191"/>
    </row>
    <row r="220" spans="1:13" x14ac:dyDescent="0.25">
      <c r="A220" s="192"/>
      <c r="B220" s="193"/>
      <c r="C220" s="193"/>
      <c r="D220" s="193"/>
      <c r="E220" s="193"/>
      <c r="F220" s="193"/>
      <c r="G220" s="193"/>
      <c r="H220" s="193"/>
      <c r="I220" s="193"/>
      <c r="J220" s="193"/>
      <c r="K220" s="194"/>
    </row>
    <row r="221" spans="1:13" ht="15.75" thickBot="1" x14ac:dyDescent="0.3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3" ht="16.5" thickBot="1" x14ac:dyDescent="0.3">
      <c r="A222" s="195" t="s">
        <v>589</v>
      </c>
      <c r="B222" s="196"/>
      <c r="C222" s="197"/>
      <c r="D222" s="198" t="s">
        <v>590</v>
      </c>
      <c r="E222" s="199"/>
      <c r="F222" s="200"/>
      <c r="H222" s="201" t="s">
        <v>591</v>
      </c>
      <c r="I222" s="202"/>
      <c r="J222" s="202"/>
      <c r="K222" s="203"/>
    </row>
    <row r="223" spans="1:13" ht="15.75" thickBot="1" x14ac:dyDescent="0.3">
      <c r="A223" s="204"/>
      <c r="D223" s="205" t="s">
        <v>592</v>
      </c>
      <c r="E223" s="206"/>
      <c r="F223" s="207"/>
      <c r="G223" s="208"/>
      <c r="H223" s="205" t="s">
        <v>593</v>
      </c>
      <c r="I223" s="205"/>
      <c r="J223" s="205"/>
      <c r="K223" s="209"/>
    </row>
    <row r="224" spans="1:13" ht="21.75" thickBot="1" x14ac:dyDescent="0.4">
      <c r="A224" s="210" t="s">
        <v>594</v>
      </c>
      <c r="D224" s="211" t="s">
        <v>595</v>
      </c>
      <c r="E224" s="212"/>
      <c r="F224" s="211" t="s">
        <v>596</v>
      </c>
      <c r="G224" s="208"/>
      <c r="H224" s="211" t="s">
        <v>595</v>
      </c>
      <c r="I224" s="212"/>
      <c r="J224" s="211" t="s">
        <v>596</v>
      </c>
      <c r="K224" s="209"/>
    </row>
    <row r="225" spans="1:11" ht="21.75" thickBot="1" x14ac:dyDescent="0.4">
      <c r="A225" s="210" t="s">
        <v>597</v>
      </c>
      <c r="D225" s="213"/>
      <c r="E225" s="196" t="s">
        <v>598</v>
      </c>
      <c r="F225" s="213"/>
      <c r="G225" s="208"/>
      <c r="H225" s="214"/>
      <c r="I225" s="215" t="s">
        <v>598</v>
      </c>
      <c r="J225" s="214"/>
      <c r="K225" s="209"/>
    </row>
    <row r="226" spans="1:11" ht="21.75" thickBot="1" x14ac:dyDescent="0.4">
      <c r="A226" s="210" t="s">
        <v>599</v>
      </c>
      <c r="D226" s="216"/>
      <c r="E226" s="216"/>
      <c r="F226" s="216"/>
      <c r="G226" s="208"/>
      <c r="H226" s="216"/>
      <c r="I226" s="216"/>
      <c r="J226" s="216"/>
      <c r="K226" s="209"/>
    </row>
    <row r="227" spans="1:11" ht="16.5" thickBot="1" x14ac:dyDescent="0.3">
      <c r="A227" s="217"/>
      <c r="B227" s="159"/>
      <c r="C227" s="146"/>
      <c r="D227" s="218" t="s">
        <v>600</v>
      </c>
      <c r="E227" s="219"/>
      <c r="F227" s="220"/>
      <c r="G227" s="221"/>
      <c r="H227" s="218" t="s">
        <v>601</v>
      </c>
      <c r="I227" s="222"/>
      <c r="J227" s="223" t="str">
        <f>IFERROR(((F227*(H225/D225))*(J225/F225)),"")</f>
        <v/>
      </c>
      <c r="K227" s="224"/>
    </row>
    <row r="228" spans="1:11" x14ac:dyDescent="0.25">
      <c r="J228" s="225" t="s">
        <v>602</v>
      </c>
    </row>
  </sheetData>
  <sheetProtection algorithmName="SHA-512" hashValue="nkk7thpXbGzAxnEqa7E6mx2G3Z/o2XQKbhuqXZFArDgUYcp4SQzeu/cx+9dWdJ+sIKU/n71E84jeg3w3b5WWaw==" saltValue="6zkX/AicRl6CyVhy669n1A==" spinCount="100000" sheet="1" objects="1" scenarios="1"/>
  <mergeCells count="9">
    <mergeCell ref="A219:K221"/>
    <mergeCell ref="D227:E227"/>
    <mergeCell ref="H227:I227"/>
    <mergeCell ref="E215:F215"/>
    <mergeCell ref="A1:K1"/>
    <mergeCell ref="G183:H183"/>
    <mergeCell ref="G184:H184"/>
    <mergeCell ref="A187:C187"/>
    <mergeCell ref="E214:F21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18C37-0034-43BF-A520-5373B108B4B6}">
  <dimension ref="A1:O172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8.42578125" style="2" hidden="1" customWidth="1"/>
    <col min="3" max="3" width="9.28515625" hidden="1" customWidth="1"/>
    <col min="4" max="5" width="10.7109375" style="1" customWidth="1"/>
    <col min="6" max="6" width="16.5703125" style="1" customWidth="1"/>
    <col min="7" max="7" width="10.85546875" style="1" customWidth="1"/>
    <col min="8" max="8" width="11.42578125" style="90"/>
    <col min="9" max="9" width="15.5703125" customWidth="1"/>
    <col min="10" max="10" width="20.28515625" customWidth="1"/>
    <col min="11" max="11" width="15.28515625" customWidth="1"/>
  </cols>
  <sheetData>
    <row r="1" spans="1:15" ht="21" x14ac:dyDescent="0.25">
      <c r="A1" s="170" t="s">
        <v>284</v>
      </c>
      <c r="B1" s="170"/>
      <c r="C1" s="170"/>
      <c r="D1" s="170"/>
      <c r="E1" s="170"/>
      <c r="F1" s="170"/>
      <c r="G1" s="170"/>
    </row>
    <row r="2" spans="1:15" s="2" customFormat="1" x14ac:dyDescent="0.25">
      <c r="D2" s="7" t="s">
        <v>270</v>
      </c>
      <c r="E2" s="8" t="s">
        <v>271</v>
      </c>
      <c r="F2" s="17" t="s">
        <v>270</v>
      </c>
      <c r="G2" s="17" t="s">
        <v>271</v>
      </c>
      <c r="H2" s="90"/>
    </row>
    <row r="3" spans="1:15" x14ac:dyDescent="0.25">
      <c r="A3" t="s">
        <v>0</v>
      </c>
      <c r="B3" s="10">
        <v>20.492100720000003</v>
      </c>
      <c r="C3" s="10">
        <v>12.522950440000001</v>
      </c>
      <c r="D3" s="4">
        <v>0</v>
      </c>
      <c r="E3" s="4"/>
      <c r="F3" s="3">
        <f>IFERROR(((B3*D3)),"REVISAR")</f>
        <v>0</v>
      </c>
      <c r="G3" s="3">
        <f>IFERROR((C3*E3),"REVISAR")</f>
        <v>0</v>
      </c>
      <c r="N3" s="33"/>
      <c r="O3" s="33"/>
    </row>
    <row r="4" spans="1:15" x14ac:dyDescent="0.25">
      <c r="A4" t="s">
        <v>1</v>
      </c>
      <c r="B4" s="10">
        <v>21.630550760000002</v>
      </c>
      <c r="C4" s="10">
        <v>13.661400479999998</v>
      </c>
      <c r="D4" s="4"/>
      <c r="E4" s="4">
        <v>0</v>
      </c>
      <c r="F4" s="3">
        <f t="shared" ref="F4:F67" si="0">IFERROR(((B4*D4)),"REVISAR")</f>
        <v>0</v>
      </c>
      <c r="G4" s="3">
        <f t="shared" ref="G4:G67" si="1">IFERROR((C4*E4),"REVISAR")</f>
        <v>0</v>
      </c>
      <c r="N4" s="33"/>
      <c r="O4" s="33"/>
    </row>
    <row r="5" spans="1:15" ht="15.75" thickBot="1" x14ac:dyDescent="0.3">
      <c r="A5" t="s">
        <v>2</v>
      </c>
      <c r="B5" s="10">
        <v>22.769000800000004</v>
      </c>
      <c r="C5" s="10">
        <v>14.799850519999998</v>
      </c>
      <c r="D5" s="4"/>
      <c r="E5" s="4"/>
      <c r="F5" s="3">
        <f t="shared" si="0"/>
        <v>0</v>
      </c>
      <c r="G5" s="3">
        <f t="shared" si="1"/>
        <v>0</v>
      </c>
      <c r="N5" s="33"/>
      <c r="O5" s="33"/>
    </row>
    <row r="6" spans="1:15" x14ac:dyDescent="0.25">
      <c r="A6" t="s">
        <v>3</v>
      </c>
      <c r="B6" s="10">
        <v>26.18435092</v>
      </c>
      <c r="C6" s="10">
        <v>14.799850519999998</v>
      </c>
      <c r="D6" s="4"/>
      <c r="E6" s="4"/>
      <c r="F6" s="3">
        <f t="shared" si="0"/>
        <v>0</v>
      </c>
      <c r="G6" s="3">
        <f t="shared" si="1"/>
        <v>0</v>
      </c>
      <c r="H6" s="149" t="s">
        <v>583</v>
      </c>
      <c r="I6" s="143"/>
      <c r="J6" s="143"/>
      <c r="K6" s="143"/>
      <c r="L6" s="144"/>
      <c r="N6" s="33"/>
      <c r="O6" s="33"/>
    </row>
    <row r="7" spans="1:15" ht="15.75" thickBot="1" x14ac:dyDescent="0.3">
      <c r="A7" t="s">
        <v>4</v>
      </c>
      <c r="B7" s="10">
        <v>29.599701039999996</v>
      </c>
      <c r="C7" s="10">
        <v>15.938300559999998</v>
      </c>
      <c r="D7" s="4"/>
      <c r="E7" s="4"/>
      <c r="F7" s="3">
        <f t="shared" si="0"/>
        <v>0</v>
      </c>
      <c r="G7" s="3">
        <f t="shared" si="1"/>
        <v>0</v>
      </c>
      <c r="H7" s="150" t="s">
        <v>569</v>
      </c>
      <c r="I7" s="146"/>
      <c r="J7" s="146"/>
      <c r="K7" s="146"/>
      <c r="L7" s="147"/>
      <c r="N7" s="33"/>
      <c r="O7" s="33"/>
    </row>
    <row r="8" spans="1:15" ht="15.75" thickBot="1" x14ac:dyDescent="0.3">
      <c r="A8" t="s">
        <v>5</v>
      </c>
      <c r="B8" s="10">
        <v>30.738151079999998</v>
      </c>
      <c r="C8" s="10">
        <v>18.215200640000003</v>
      </c>
      <c r="D8" s="4"/>
      <c r="E8" s="4"/>
      <c r="F8" s="3">
        <f t="shared" si="0"/>
        <v>0</v>
      </c>
      <c r="G8" s="3">
        <f t="shared" si="1"/>
        <v>0</v>
      </c>
      <c r="H8" s="148"/>
      <c r="I8" s="29"/>
      <c r="J8" s="29"/>
      <c r="K8" s="29"/>
      <c r="L8" s="68"/>
      <c r="N8" s="33"/>
      <c r="O8" s="33"/>
    </row>
    <row r="9" spans="1:15" x14ac:dyDescent="0.25">
      <c r="A9" t="s">
        <v>103</v>
      </c>
      <c r="B9" s="10">
        <v>33.015051159999999</v>
      </c>
      <c r="C9" s="10">
        <v>20.492100720000003</v>
      </c>
      <c r="D9" s="4"/>
      <c r="E9" s="4"/>
      <c r="F9" s="3">
        <f t="shared" si="0"/>
        <v>0</v>
      </c>
      <c r="G9" s="3">
        <f t="shared" si="1"/>
        <v>0</v>
      </c>
      <c r="H9" s="153" t="s">
        <v>570</v>
      </c>
      <c r="I9" s="151"/>
      <c r="J9" s="151"/>
      <c r="K9" s="151"/>
      <c r="L9" s="152"/>
      <c r="N9" s="33"/>
      <c r="O9" s="33"/>
    </row>
    <row r="10" spans="1:15" ht="15.75" thickBot="1" x14ac:dyDescent="0.3">
      <c r="A10" t="s">
        <v>104</v>
      </c>
      <c r="B10" s="10">
        <v>35.291951239999996</v>
      </c>
      <c r="C10" s="10">
        <v>22.769000800000004</v>
      </c>
      <c r="D10" s="4"/>
      <c r="E10" s="4"/>
      <c r="F10" s="3">
        <f t="shared" si="0"/>
        <v>0</v>
      </c>
      <c r="G10" s="3">
        <f t="shared" si="1"/>
        <v>0</v>
      </c>
      <c r="H10" s="145" t="s">
        <v>571</v>
      </c>
      <c r="I10" s="70"/>
      <c r="J10" s="70"/>
      <c r="K10" s="70"/>
      <c r="L10" s="71"/>
      <c r="N10" s="33"/>
      <c r="O10" s="33"/>
    </row>
    <row r="11" spans="1:15" ht="15.75" thickBot="1" x14ac:dyDescent="0.3">
      <c r="A11" t="s">
        <v>6</v>
      </c>
      <c r="B11" s="10">
        <v>37.56885132</v>
      </c>
      <c r="C11" s="10">
        <v>23.907450840000003</v>
      </c>
      <c r="D11" s="4"/>
      <c r="E11" s="44"/>
      <c r="F11" s="3">
        <f t="shared" si="0"/>
        <v>0</v>
      </c>
      <c r="G11" s="3">
        <f t="shared" si="1"/>
        <v>0</v>
      </c>
      <c r="H11" s="148"/>
      <c r="I11" s="29"/>
      <c r="J11" s="29"/>
      <c r="K11" s="29"/>
      <c r="L11" s="68"/>
      <c r="N11" s="33"/>
      <c r="O11" s="33"/>
    </row>
    <row r="12" spans="1:15" x14ac:dyDescent="0.25">
      <c r="A12" t="s">
        <v>105</v>
      </c>
      <c r="B12" s="10">
        <v>38.707301360000002</v>
      </c>
      <c r="C12" s="10">
        <v>0</v>
      </c>
      <c r="D12" s="42"/>
      <c r="E12" s="46"/>
      <c r="F12" s="3">
        <f t="shared" si="0"/>
        <v>0</v>
      </c>
      <c r="G12" s="3">
        <f t="shared" si="1"/>
        <v>0</v>
      </c>
      <c r="H12" s="153" t="s">
        <v>572</v>
      </c>
      <c r="I12" s="156"/>
      <c r="J12" s="156"/>
      <c r="K12" s="151"/>
      <c r="L12" s="154" t="s">
        <v>573</v>
      </c>
      <c r="N12" s="33"/>
      <c r="O12" s="33"/>
    </row>
    <row r="13" spans="1:15" x14ac:dyDescent="0.25">
      <c r="A13" t="s">
        <v>7</v>
      </c>
      <c r="B13" s="10">
        <v>42.122651480000002</v>
      </c>
      <c r="C13" s="10">
        <v>28.461250999999997</v>
      </c>
      <c r="D13" s="4"/>
      <c r="E13" s="45"/>
      <c r="F13" s="3">
        <f t="shared" si="0"/>
        <v>0</v>
      </c>
      <c r="G13" s="3">
        <f t="shared" si="1"/>
        <v>0</v>
      </c>
      <c r="H13" s="157" t="s">
        <v>574</v>
      </c>
      <c r="I13" s="158"/>
      <c r="J13" s="158"/>
      <c r="K13" s="29"/>
      <c r="L13" s="155" t="s">
        <v>575</v>
      </c>
      <c r="N13" s="33"/>
      <c r="O13" s="33"/>
    </row>
    <row r="14" spans="1:15" ht="15.75" thickBot="1" x14ac:dyDescent="0.3">
      <c r="A14" t="s">
        <v>8</v>
      </c>
      <c r="B14" s="2">
        <v>0</v>
      </c>
      <c r="C14">
        <v>0</v>
      </c>
      <c r="D14" s="7" t="s">
        <v>270</v>
      </c>
      <c r="E14" s="8" t="s">
        <v>271</v>
      </c>
      <c r="F14" s="3"/>
      <c r="G14" s="3"/>
      <c r="H14" s="145" t="s">
        <v>584</v>
      </c>
      <c r="I14" s="70"/>
      <c r="J14" s="70"/>
      <c r="K14" s="70"/>
      <c r="L14" s="71"/>
      <c r="N14" s="33"/>
      <c r="O14" s="33"/>
    </row>
    <row r="15" spans="1:15" x14ac:dyDescent="0.25">
      <c r="A15" t="s">
        <v>9</v>
      </c>
      <c r="B15" s="10">
        <v>20.492100720000003</v>
      </c>
      <c r="C15" s="10">
        <v>13.661400479999998</v>
      </c>
      <c r="D15" s="4"/>
      <c r="E15" s="4"/>
      <c r="F15" s="3">
        <f t="shared" si="0"/>
        <v>0</v>
      </c>
      <c r="G15" s="3">
        <f t="shared" si="1"/>
        <v>0</v>
      </c>
      <c r="N15" s="33"/>
      <c r="O15" s="33"/>
    </row>
    <row r="16" spans="1:15" ht="15.75" thickBot="1" x14ac:dyDescent="0.3">
      <c r="A16" t="s">
        <v>10</v>
      </c>
      <c r="B16" s="10">
        <v>21.630550760000002</v>
      </c>
      <c r="C16" s="10">
        <v>14.799850519999998</v>
      </c>
      <c r="D16" s="4"/>
      <c r="E16" s="4"/>
      <c r="F16" s="3">
        <f t="shared" si="0"/>
        <v>0</v>
      </c>
      <c r="G16" s="3">
        <f t="shared" si="1"/>
        <v>0</v>
      </c>
      <c r="H16" s="90" t="s">
        <v>370</v>
      </c>
      <c r="N16" s="33"/>
      <c r="O16" s="33"/>
    </row>
    <row r="17" spans="1:15" x14ac:dyDescent="0.25">
      <c r="A17" t="s">
        <v>11</v>
      </c>
      <c r="B17" s="10">
        <v>22.769000800000004</v>
      </c>
      <c r="C17" s="10">
        <v>15.938300559999998</v>
      </c>
      <c r="D17" s="4"/>
      <c r="E17" s="4"/>
      <c r="F17" s="3">
        <f t="shared" si="0"/>
        <v>0</v>
      </c>
      <c r="G17" s="3">
        <f t="shared" si="1"/>
        <v>0</v>
      </c>
      <c r="H17" s="142" t="s">
        <v>388</v>
      </c>
      <c r="I17" s="143"/>
      <c r="J17" s="143"/>
      <c r="K17" s="143"/>
      <c r="L17" s="144"/>
      <c r="N17" s="33"/>
      <c r="O17" s="33"/>
    </row>
    <row r="18" spans="1:15" ht="15.75" thickBot="1" x14ac:dyDescent="0.3">
      <c r="A18" t="s">
        <v>12</v>
      </c>
      <c r="B18" s="10">
        <v>26.18435092</v>
      </c>
      <c r="C18" s="10">
        <v>17.0767506</v>
      </c>
      <c r="D18" s="4"/>
      <c r="E18" s="4"/>
      <c r="F18" s="3">
        <f t="shared" si="0"/>
        <v>0</v>
      </c>
      <c r="G18" s="3">
        <f t="shared" si="1"/>
        <v>0</v>
      </c>
      <c r="H18" s="145"/>
      <c r="I18" s="146"/>
      <c r="J18" s="146"/>
      <c r="K18" s="146"/>
      <c r="L18" s="147"/>
      <c r="N18" s="33"/>
      <c r="O18" s="33"/>
    </row>
    <row r="19" spans="1:15" x14ac:dyDescent="0.25">
      <c r="A19" t="s">
        <v>13</v>
      </c>
      <c r="B19" s="10">
        <v>29.599701039999996</v>
      </c>
      <c r="C19" s="10">
        <v>18.215200640000003</v>
      </c>
      <c r="D19" s="4"/>
      <c r="E19" s="4"/>
      <c r="F19" s="3">
        <f t="shared" si="0"/>
        <v>0</v>
      </c>
      <c r="G19" s="3">
        <f t="shared" si="1"/>
        <v>0</v>
      </c>
      <c r="H19" s="142" t="s">
        <v>389</v>
      </c>
      <c r="I19" s="143"/>
      <c r="J19" s="143"/>
      <c r="K19" s="143"/>
      <c r="L19" s="144"/>
      <c r="N19" s="33"/>
      <c r="O19" s="33"/>
    </row>
    <row r="20" spans="1:15" ht="15.75" thickBot="1" x14ac:dyDescent="0.3">
      <c r="A20" t="s">
        <v>14</v>
      </c>
      <c r="B20" s="10">
        <v>30.738151079999998</v>
      </c>
      <c r="C20" s="10">
        <v>20.492100720000003</v>
      </c>
      <c r="D20" s="4"/>
      <c r="E20" s="4"/>
      <c r="F20" s="3">
        <f t="shared" si="0"/>
        <v>0</v>
      </c>
      <c r="G20" s="3">
        <f t="shared" si="1"/>
        <v>0</v>
      </c>
      <c r="H20" s="145"/>
      <c r="I20" s="146"/>
      <c r="J20" s="146"/>
      <c r="K20" s="146"/>
      <c r="L20" s="147"/>
      <c r="N20" s="33"/>
      <c r="O20" s="33"/>
    </row>
    <row r="21" spans="1:15" x14ac:dyDescent="0.25">
      <c r="A21" t="s">
        <v>106</v>
      </c>
      <c r="B21" s="10">
        <v>33.015051159999999</v>
      </c>
      <c r="C21" s="10">
        <v>22.769000800000004</v>
      </c>
      <c r="D21" s="4"/>
      <c r="E21" s="4"/>
      <c r="F21" s="3">
        <f t="shared" si="0"/>
        <v>0</v>
      </c>
      <c r="G21" s="3">
        <f t="shared" si="1"/>
        <v>0</v>
      </c>
      <c r="H21" s="142" t="s">
        <v>391</v>
      </c>
      <c r="I21" s="143"/>
      <c r="J21" s="143"/>
      <c r="K21" s="143"/>
      <c r="L21" s="144"/>
      <c r="N21" s="33"/>
      <c r="O21" s="33"/>
    </row>
    <row r="22" spans="1:15" ht="15.75" thickBot="1" x14ac:dyDescent="0.3">
      <c r="A22" t="s">
        <v>107</v>
      </c>
      <c r="B22" s="10">
        <v>35.291951239999996</v>
      </c>
      <c r="C22" s="10">
        <v>23.907450840000003</v>
      </c>
      <c r="D22" s="4"/>
      <c r="E22" s="4"/>
      <c r="F22" s="3">
        <f t="shared" si="0"/>
        <v>0</v>
      </c>
      <c r="G22" s="3">
        <f t="shared" si="1"/>
        <v>0</v>
      </c>
      <c r="H22" s="145"/>
      <c r="I22" s="146"/>
      <c r="J22" s="146"/>
      <c r="K22" s="146"/>
      <c r="L22" s="147"/>
      <c r="N22" s="33"/>
      <c r="O22" s="33"/>
    </row>
    <row r="23" spans="1:15" x14ac:dyDescent="0.25">
      <c r="A23" t="s">
        <v>15</v>
      </c>
      <c r="B23" s="10">
        <v>37.56885132</v>
      </c>
      <c r="C23" s="10">
        <v>25.045900880000001</v>
      </c>
      <c r="D23" s="4"/>
      <c r="E23" s="44"/>
      <c r="F23" s="3">
        <f t="shared" si="0"/>
        <v>0</v>
      </c>
      <c r="G23" s="3">
        <f t="shared" si="1"/>
        <v>0</v>
      </c>
      <c r="H23" s="142" t="s">
        <v>576</v>
      </c>
      <c r="I23" s="143"/>
      <c r="J23" s="143"/>
      <c r="K23" s="143"/>
      <c r="L23" s="144"/>
      <c r="N23" s="33"/>
      <c r="O23" s="33"/>
    </row>
    <row r="24" spans="1:15" ht="15.75" thickBot="1" x14ac:dyDescent="0.3">
      <c r="A24" t="s">
        <v>108</v>
      </c>
      <c r="B24" s="10">
        <v>38.707301360000002</v>
      </c>
      <c r="C24" s="10">
        <v>0</v>
      </c>
      <c r="D24" s="42"/>
      <c r="E24" s="47"/>
      <c r="F24" s="3">
        <f t="shared" si="0"/>
        <v>0</v>
      </c>
      <c r="G24" s="3">
        <f t="shared" si="1"/>
        <v>0</v>
      </c>
      <c r="H24" s="145"/>
      <c r="I24" s="146"/>
      <c r="J24" s="146"/>
      <c r="K24" s="146"/>
      <c r="L24" s="147"/>
      <c r="N24" s="33"/>
      <c r="O24" s="33"/>
    </row>
    <row r="25" spans="1:15" x14ac:dyDescent="0.25">
      <c r="A25" t="s">
        <v>109</v>
      </c>
      <c r="B25" s="10">
        <v>42.122651480000002</v>
      </c>
      <c r="C25" s="10">
        <v>0</v>
      </c>
      <c r="D25" s="42"/>
      <c r="E25" s="48"/>
      <c r="F25" s="3">
        <f t="shared" si="0"/>
        <v>0</v>
      </c>
      <c r="G25" s="3">
        <f t="shared" si="1"/>
        <v>0</v>
      </c>
      <c r="H25" s="142" t="s">
        <v>577</v>
      </c>
      <c r="I25" s="143"/>
      <c r="J25" s="143"/>
      <c r="K25" s="143"/>
      <c r="L25" s="144"/>
      <c r="N25" s="33"/>
      <c r="O25" s="33"/>
    </row>
    <row r="26" spans="1:15" ht="15.75" thickBot="1" x14ac:dyDescent="0.3">
      <c r="B26" s="2">
        <v>0</v>
      </c>
      <c r="C26">
        <v>0</v>
      </c>
      <c r="D26" s="7" t="s">
        <v>270</v>
      </c>
      <c r="E26" s="20" t="s">
        <v>271</v>
      </c>
      <c r="F26" s="3"/>
      <c r="G26" s="3"/>
      <c r="H26" s="145"/>
      <c r="I26" s="146"/>
      <c r="J26" s="146"/>
      <c r="K26" s="146"/>
      <c r="L26" s="147"/>
      <c r="N26" s="33"/>
      <c r="O26" s="33"/>
    </row>
    <row r="27" spans="1:15" x14ac:dyDescent="0.25">
      <c r="A27" t="s">
        <v>16</v>
      </c>
      <c r="B27" s="10">
        <v>20.492100720000003</v>
      </c>
      <c r="C27" s="10">
        <v>19.353650680000001</v>
      </c>
      <c r="D27" s="4"/>
      <c r="E27" s="4"/>
      <c r="F27" s="3">
        <f t="shared" si="0"/>
        <v>0</v>
      </c>
      <c r="G27" s="3">
        <f t="shared" si="1"/>
        <v>0</v>
      </c>
      <c r="H27" s="142" t="s">
        <v>578</v>
      </c>
      <c r="I27" s="143"/>
      <c r="J27" s="143"/>
      <c r="K27" s="143"/>
      <c r="L27" s="144"/>
      <c r="N27" s="33"/>
      <c r="O27" s="33"/>
    </row>
    <row r="28" spans="1:15" ht="15.75" thickBot="1" x14ac:dyDescent="0.3">
      <c r="A28" t="s">
        <v>17</v>
      </c>
      <c r="B28" s="10">
        <v>21.630550760000002</v>
      </c>
      <c r="C28" s="10">
        <v>20.492100720000003</v>
      </c>
      <c r="D28" s="4"/>
      <c r="E28" s="4"/>
      <c r="F28" s="3">
        <f t="shared" si="0"/>
        <v>0</v>
      </c>
      <c r="G28" s="3">
        <f t="shared" si="1"/>
        <v>0</v>
      </c>
      <c r="H28" s="145"/>
      <c r="I28" s="146"/>
      <c r="J28" s="146"/>
      <c r="K28" s="146"/>
      <c r="L28" s="147"/>
      <c r="N28" s="33"/>
      <c r="O28" s="33"/>
    </row>
    <row r="29" spans="1:15" x14ac:dyDescent="0.25">
      <c r="A29" t="s">
        <v>18</v>
      </c>
      <c r="B29" s="10">
        <v>22.769000800000004</v>
      </c>
      <c r="C29" s="10">
        <v>22.769000800000004</v>
      </c>
      <c r="D29" s="4"/>
      <c r="E29" s="4"/>
      <c r="F29" s="3">
        <f t="shared" si="0"/>
        <v>0</v>
      </c>
      <c r="G29" s="3">
        <f t="shared" si="1"/>
        <v>0</v>
      </c>
      <c r="H29" s="142" t="s">
        <v>390</v>
      </c>
      <c r="I29" s="143"/>
      <c r="J29" s="143"/>
      <c r="K29" s="143"/>
      <c r="L29" s="144"/>
      <c r="N29" s="33"/>
      <c r="O29" s="33"/>
    </row>
    <row r="30" spans="1:15" ht="15.75" thickBot="1" x14ac:dyDescent="0.3">
      <c r="A30" t="s">
        <v>19</v>
      </c>
      <c r="B30" s="10">
        <v>26.18435092</v>
      </c>
      <c r="C30" s="10">
        <v>26.18435092</v>
      </c>
      <c r="D30" s="4"/>
      <c r="E30" s="4"/>
      <c r="F30" s="3">
        <f t="shared" si="0"/>
        <v>0</v>
      </c>
      <c r="G30" s="3">
        <f t="shared" si="1"/>
        <v>0</v>
      </c>
      <c r="H30" s="145"/>
      <c r="I30" s="146"/>
      <c r="J30" s="146"/>
      <c r="K30" s="146"/>
      <c r="L30" s="147"/>
      <c r="N30" s="33"/>
      <c r="O30" s="33"/>
    </row>
    <row r="31" spans="1:15" x14ac:dyDescent="0.25">
      <c r="A31" t="s">
        <v>20</v>
      </c>
      <c r="B31" s="10">
        <v>29.599701039999996</v>
      </c>
      <c r="C31" s="10">
        <v>28.461250999999997</v>
      </c>
      <c r="D31" s="4"/>
      <c r="E31" s="4"/>
      <c r="F31" s="3">
        <f t="shared" si="0"/>
        <v>0</v>
      </c>
      <c r="G31" s="3">
        <f t="shared" si="1"/>
        <v>0</v>
      </c>
      <c r="H31" s="142" t="s">
        <v>579</v>
      </c>
      <c r="I31" s="143"/>
      <c r="J31" s="143"/>
      <c r="K31" s="143"/>
      <c r="L31" s="144"/>
      <c r="N31" s="33"/>
      <c r="O31" s="33"/>
    </row>
    <row r="32" spans="1:15" ht="15.75" thickBot="1" x14ac:dyDescent="0.3">
      <c r="A32" t="s">
        <v>21</v>
      </c>
      <c r="B32" s="10">
        <v>30.738151079999998</v>
      </c>
      <c r="C32" s="10">
        <v>30.738151079999998</v>
      </c>
      <c r="D32" s="4"/>
      <c r="E32" s="4"/>
      <c r="F32" s="3">
        <f t="shared" si="0"/>
        <v>0</v>
      </c>
      <c r="G32" s="3">
        <f t="shared" si="1"/>
        <v>0</v>
      </c>
      <c r="H32" s="145"/>
      <c r="I32" s="146"/>
      <c r="J32" s="146"/>
      <c r="K32" s="146"/>
      <c r="L32" s="147"/>
      <c r="N32" s="33"/>
      <c r="O32" s="33"/>
    </row>
    <row r="33" spans="1:15" x14ac:dyDescent="0.25">
      <c r="A33" t="s">
        <v>110</v>
      </c>
      <c r="B33" s="10">
        <v>33.015051159999999</v>
      </c>
      <c r="C33" s="10">
        <v>33.015051159999999</v>
      </c>
      <c r="D33" s="4"/>
      <c r="E33" s="4"/>
      <c r="F33" s="3">
        <f t="shared" si="0"/>
        <v>0</v>
      </c>
      <c r="G33" s="3">
        <f t="shared" si="1"/>
        <v>0</v>
      </c>
      <c r="H33" s="142" t="s">
        <v>580</v>
      </c>
      <c r="I33" s="143"/>
      <c r="J33" s="143"/>
      <c r="K33" s="143"/>
      <c r="L33" s="144"/>
      <c r="N33" s="33"/>
      <c r="O33" s="33"/>
    </row>
    <row r="34" spans="1:15" ht="15.75" thickBot="1" x14ac:dyDescent="0.3">
      <c r="A34" t="s">
        <v>111</v>
      </c>
      <c r="B34" s="10">
        <v>35.291951239999996</v>
      </c>
      <c r="C34" s="10">
        <v>35.291951239999996</v>
      </c>
      <c r="D34" s="4"/>
      <c r="E34" s="4"/>
      <c r="F34" s="3">
        <f t="shared" si="0"/>
        <v>0</v>
      </c>
      <c r="G34" s="3">
        <f t="shared" si="1"/>
        <v>0</v>
      </c>
      <c r="H34" s="145"/>
      <c r="I34" s="146"/>
      <c r="J34" s="146"/>
      <c r="K34" s="146"/>
      <c r="L34" s="147"/>
      <c r="N34" s="33"/>
      <c r="O34" s="33"/>
    </row>
    <row r="35" spans="1:15" x14ac:dyDescent="0.25">
      <c r="A35" t="s">
        <v>22</v>
      </c>
      <c r="B35" s="10">
        <v>37.56885132</v>
      </c>
      <c r="C35" s="10">
        <v>37.56885132</v>
      </c>
      <c r="D35" s="4"/>
      <c r="E35" s="44"/>
      <c r="F35" s="3">
        <f t="shared" si="0"/>
        <v>0</v>
      </c>
      <c r="G35" s="3">
        <f t="shared" si="1"/>
        <v>0</v>
      </c>
      <c r="H35" s="142" t="s">
        <v>393</v>
      </c>
      <c r="I35" s="143"/>
      <c r="J35" s="143"/>
      <c r="K35" s="143"/>
      <c r="L35" s="144"/>
      <c r="N35" s="33"/>
      <c r="O35" s="33"/>
    </row>
    <row r="36" spans="1:15" ht="15.75" thickBot="1" x14ac:dyDescent="0.3">
      <c r="A36" t="s">
        <v>112</v>
      </c>
      <c r="B36" s="10">
        <v>38.707301360000002</v>
      </c>
      <c r="C36" s="10">
        <v>0</v>
      </c>
      <c r="D36" s="42"/>
      <c r="E36" s="49"/>
      <c r="F36" s="3">
        <f t="shared" si="0"/>
        <v>0</v>
      </c>
      <c r="G36" s="3">
        <f t="shared" si="1"/>
        <v>0</v>
      </c>
      <c r="H36" s="145"/>
      <c r="I36" s="146"/>
      <c r="J36" s="146"/>
      <c r="K36" s="146"/>
      <c r="L36" s="147"/>
      <c r="N36" s="33"/>
      <c r="O36" s="33"/>
    </row>
    <row r="37" spans="1:15" x14ac:dyDescent="0.25">
      <c r="A37" t="s">
        <v>23</v>
      </c>
      <c r="B37" s="10">
        <v>42.122651480000002</v>
      </c>
      <c r="C37" s="10">
        <v>42.122651480000002</v>
      </c>
      <c r="D37" s="4"/>
      <c r="E37" s="45"/>
      <c r="F37" s="3">
        <f t="shared" si="0"/>
        <v>0</v>
      </c>
      <c r="G37" s="3">
        <f t="shared" si="1"/>
        <v>0</v>
      </c>
      <c r="H37" s="142" t="s">
        <v>581</v>
      </c>
      <c r="I37" s="143"/>
      <c r="J37" s="143"/>
      <c r="K37" s="143"/>
      <c r="L37" s="144"/>
      <c r="N37" s="33"/>
      <c r="O37" s="33"/>
    </row>
    <row r="38" spans="1:15" ht="15.75" thickBot="1" x14ac:dyDescent="0.3">
      <c r="B38" s="2">
        <v>0</v>
      </c>
      <c r="C38">
        <v>0</v>
      </c>
      <c r="D38" s="7" t="s">
        <v>270</v>
      </c>
      <c r="E38" s="8" t="s">
        <v>271</v>
      </c>
      <c r="F38" s="3"/>
      <c r="G38" s="3"/>
      <c r="H38" s="145"/>
      <c r="I38" s="146"/>
      <c r="J38" s="146"/>
      <c r="K38" s="146"/>
      <c r="L38" s="147"/>
      <c r="N38" s="33"/>
      <c r="O38" s="33"/>
    </row>
    <row r="39" spans="1:15" x14ac:dyDescent="0.25">
      <c r="A39" t="s">
        <v>24</v>
      </c>
      <c r="B39" s="10">
        <v>26.18435092</v>
      </c>
      <c r="C39" s="10">
        <v>20.492100720000003</v>
      </c>
      <c r="D39" s="4"/>
      <c r="E39" s="4"/>
      <c r="F39" s="3">
        <f t="shared" si="0"/>
        <v>0</v>
      </c>
      <c r="G39" s="3">
        <f t="shared" si="1"/>
        <v>0</v>
      </c>
      <c r="H39" s="142" t="s">
        <v>582</v>
      </c>
      <c r="I39" s="143"/>
      <c r="J39" s="143"/>
      <c r="K39" s="143"/>
      <c r="L39" s="144"/>
      <c r="N39" s="33"/>
      <c r="O39" s="33"/>
    </row>
    <row r="40" spans="1:15" ht="15.75" thickBot="1" x14ac:dyDescent="0.3">
      <c r="A40" t="s">
        <v>25</v>
      </c>
      <c r="B40" s="10">
        <v>27.322800959999995</v>
      </c>
      <c r="C40" s="10">
        <v>21.630550760000002</v>
      </c>
      <c r="D40" s="4"/>
      <c r="E40" s="4"/>
      <c r="F40" s="3">
        <f t="shared" si="0"/>
        <v>0</v>
      </c>
      <c r="G40" s="3">
        <f t="shared" si="1"/>
        <v>0</v>
      </c>
      <c r="H40" s="145"/>
      <c r="I40" s="146"/>
      <c r="J40" s="146"/>
      <c r="K40" s="146"/>
      <c r="L40" s="147"/>
      <c r="N40" s="33"/>
      <c r="O40" s="33"/>
    </row>
    <row r="41" spans="1:15" x14ac:dyDescent="0.25">
      <c r="A41" t="s">
        <v>26</v>
      </c>
      <c r="B41" s="10">
        <v>30.738151079999998</v>
      </c>
      <c r="C41" s="10">
        <v>23.907450840000003</v>
      </c>
      <c r="D41" s="4"/>
      <c r="E41" s="4"/>
      <c r="F41" s="3">
        <f t="shared" si="0"/>
        <v>0</v>
      </c>
      <c r="G41" s="3">
        <f t="shared" si="1"/>
        <v>0</v>
      </c>
      <c r="H41" s="148" t="s">
        <v>585</v>
      </c>
      <c r="L41" s="66"/>
      <c r="N41" s="33"/>
      <c r="O41" s="33"/>
    </row>
    <row r="42" spans="1:15" ht="15.75" thickBot="1" x14ac:dyDescent="0.3">
      <c r="A42" t="s">
        <v>27</v>
      </c>
      <c r="B42" s="10">
        <v>33.015051159999999</v>
      </c>
      <c r="C42" s="10">
        <v>26.18435092</v>
      </c>
      <c r="D42" s="4"/>
      <c r="E42" s="4"/>
      <c r="F42" s="3">
        <f t="shared" si="0"/>
        <v>0</v>
      </c>
      <c r="G42" s="3">
        <f t="shared" si="1"/>
        <v>0</v>
      </c>
      <c r="H42" s="145"/>
      <c r="I42" s="146"/>
      <c r="J42" s="146"/>
      <c r="K42" s="146"/>
      <c r="L42" s="147"/>
      <c r="N42" s="33"/>
      <c r="O42" s="33"/>
    </row>
    <row r="43" spans="1:15" x14ac:dyDescent="0.25">
      <c r="A43" t="s">
        <v>28</v>
      </c>
      <c r="B43" s="10">
        <v>35.291951239999996</v>
      </c>
      <c r="C43" s="10">
        <v>29.599701039999996</v>
      </c>
      <c r="D43" s="4"/>
      <c r="E43" s="4"/>
      <c r="F43" s="3">
        <f t="shared" si="0"/>
        <v>0</v>
      </c>
      <c r="G43" s="3">
        <f t="shared" si="1"/>
        <v>0</v>
      </c>
      <c r="H43" s="142" t="s">
        <v>392</v>
      </c>
      <c r="I43" s="143"/>
      <c r="J43" s="143"/>
      <c r="K43" s="143"/>
      <c r="L43" s="144"/>
      <c r="N43" s="33"/>
      <c r="O43" s="33"/>
    </row>
    <row r="44" spans="1:15" ht="15.75" thickBot="1" x14ac:dyDescent="0.3">
      <c r="A44" t="s">
        <v>29</v>
      </c>
      <c r="B44" s="10">
        <v>42.122651480000002</v>
      </c>
      <c r="C44" s="10">
        <v>31.876601119999997</v>
      </c>
      <c r="D44" s="4"/>
      <c r="E44" s="4"/>
      <c r="F44" s="3">
        <f t="shared" si="0"/>
        <v>0</v>
      </c>
      <c r="G44" s="3">
        <f t="shared" si="1"/>
        <v>0</v>
      </c>
      <c r="H44" s="145"/>
      <c r="I44" s="146"/>
      <c r="J44" s="146"/>
      <c r="K44" s="146"/>
      <c r="L44" s="147"/>
      <c r="N44" s="33"/>
      <c r="O44" s="33"/>
    </row>
    <row r="45" spans="1:15" x14ac:dyDescent="0.25">
      <c r="A45" t="s">
        <v>113</v>
      </c>
      <c r="B45" s="10">
        <v>44.399551559999999</v>
      </c>
      <c r="C45" s="10">
        <v>34.153501200000001</v>
      </c>
      <c r="D45" s="4"/>
      <c r="E45" s="4"/>
      <c r="F45" s="3">
        <f t="shared" si="0"/>
        <v>0</v>
      </c>
      <c r="G45" s="3">
        <f t="shared" si="1"/>
        <v>0</v>
      </c>
      <c r="N45" s="33"/>
      <c r="O45" s="33"/>
    </row>
    <row r="46" spans="1:15" s="2" customFormat="1" x14ac:dyDescent="0.25">
      <c r="A46" t="s">
        <v>114</v>
      </c>
      <c r="B46" s="10">
        <v>47.814901680000006</v>
      </c>
      <c r="C46" s="10">
        <v>35.291951239999996</v>
      </c>
      <c r="D46" s="44"/>
      <c r="E46" s="4"/>
      <c r="F46" s="3">
        <f t="shared" si="0"/>
        <v>0</v>
      </c>
      <c r="G46" s="3">
        <f t="shared" si="1"/>
        <v>0</v>
      </c>
      <c r="H46" s="90"/>
      <c r="I46"/>
      <c r="N46" s="33"/>
      <c r="O46" s="33"/>
    </row>
    <row r="47" spans="1:15" s="2" customFormat="1" x14ac:dyDescent="0.25">
      <c r="A47" t="s">
        <v>30</v>
      </c>
      <c r="B47" s="10">
        <v>0</v>
      </c>
      <c r="C47" s="10">
        <v>37.56885132</v>
      </c>
      <c r="D47" s="51"/>
      <c r="E47" s="38"/>
      <c r="F47" s="3">
        <f t="shared" si="0"/>
        <v>0</v>
      </c>
      <c r="G47" s="3">
        <f t="shared" si="1"/>
        <v>0</v>
      </c>
      <c r="H47" s="90"/>
      <c r="I47"/>
      <c r="N47" s="33"/>
      <c r="O47" s="33"/>
    </row>
    <row r="48" spans="1:15" s="2" customFormat="1" x14ac:dyDescent="0.25">
      <c r="A48" t="s">
        <v>8</v>
      </c>
      <c r="B48" s="2">
        <v>0</v>
      </c>
      <c r="C48">
        <v>0</v>
      </c>
      <c r="D48" s="50" t="s">
        <v>270</v>
      </c>
      <c r="E48" s="8" t="s">
        <v>271</v>
      </c>
      <c r="F48" s="3"/>
      <c r="G48" s="3"/>
      <c r="H48" s="90"/>
      <c r="N48" s="33"/>
      <c r="O48" s="33"/>
    </row>
    <row r="49" spans="1:15" s="2" customFormat="1" x14ac:dyDescent="0.25">
      <c r="A49" t="s">
        <v>31</v>
      </c>
      <c r="B49" s="10">
        <v>26.18435092</v>
      </c>
      <c r="C49" s="10">
        <v>21.630550760000002</v>
      </c>
      <c r="D49" s="4"/>
      <c r="E49" s="4"/>
      <c r="F49" s="3">
        <f t="shared" si="0"/>
        <v>0</v>
      </c>
      <c r="G49" s="3">
        <f t="shared" si="1"/>
        <v>0</v>
      </c>
      <c r="H49" s="90"/>
      <c r="N49" s="33"/>
      <c r="O49" s="33"/>
    </row>
    <row r="50" spans="1:15" s="2" customFormat="1" x14ac:dyDescent="0.25">
      <c r="A50" t="s">
        <v>32</v>
      </c>
      <c r="B50" s="10">
        <v>27.322800959999995</v>
      </c>
      <c r="C50" s="10">
        <v>23.907450840000003</v>
      </c>
      <c r="D50" s="4"/>
      <c r="E50" s="4"/>
      <c r="F50" s="3">
        <f t="shared" si="0"/>
        <v>0</v>
      </c>
      <c r="G50" s="3">
        <f t="shared" si="1"/>
        <v>0</v>
      </c>
      <c r="H50" s="90"/>
      <c r="N50" s="33"/>
      <c r="O50" s="33"/>
    </row>
    <row r="51" spans="1:15" s="2" customFormat="1" x14ac:dyDescent="0.25">
      <c r="A51" t="s">
        <v>33</v>
      </c>
      <c r="B51" s="10">
        <v>30.738151079999998</v>
      </c>
      <c r="C51" s="10">
        <v>26.18435092</v>
      </c>
      <c r="D51" s="4"/>
      <c r="E51" s="4"/>
      <c r="F51" s="3">
        <f t="shared" si="0"/>
        <v>0</v>
      </c>
      <c r="G51" s="3">
        <f t="shared" si="1"/>
        <v>0</v>
      </c>
      <c r="H51" s="90"/>
      <c r="N51" s="33"/>
      <c r="O51" s="33"/>
    </row>
    <row r="52" spans="1:15" s="2" customFormat="1" x14ac:dyDescent="0.25">
      <c r="A52" t="s">
        <v>34</v>
      </c>
      <c r="B52" s="10">
        <v>33.015051159999999</v>
      </c>
      <c r="C52" s="10">
        <v>28.461250999999997</v>
      </c>
      <c r="D52" s="4"/>
      <c r="E52" s="4"/>
      <c r="F52" s="3">
        <f t="shared" si="0"/>
        <v>0</v>
      </c>
      <c r="G52" s="3">
        <f t="shared" si="1"/>
        <v>0</v>
      </c>
      <c r="H52" s="90"/>
      <c r="N52" s="33"/>
      <c r="O52" s="33"/>
    </row>
    <row r="53" spans="1:15" s="2" customFormat="1" x14ac:dyDescent="0.25">
      <c r="A53" t="s">
        <v>35</v>
      </c>
      <c r="B53" s="10">
        <v>35.291951239999996</v>
      </c>
      <c r="C53" s="10">
        <v>30.738151079999998</v>
      </c>
      <c r="D53" s="4"/>
      <c r="E53" s="4"/>
      <c r="F53" s="3">
        <f t="shared" si="0"/>
        <v>0</v>
      </c>
      <c r="G53" s="3">
        <f t="shared" si="1"/>
        <v>0</v>
      </c>
      <c r="H53" s="90"/>
      <c r="N53" s="33"/>
      <c r="O53" s="33"/>
    </row>
    <row r="54" spans="1:15" s="2" customFormat="1" x14ac:dyDescent="0.25">
      <c r="A54" t="s">
        <v>36</v>
      </c>
      <c r="B54" s="10">
        <v>42.122651480000002</v>
      </c>
      <c r="C54" s="10">
        <v>34.153501200000001</v>
      </c>
      <c r="D54" s="4"/>
      <c r="E54" s="4"/>
      <c r="F54" s="3">
        <f t="shared" si="0"/>
        <v>0</v>
      </c>
      <c r="G54" s="3">
        <f t="shared" si="1"/>
        <v>0</v>
      </c>
      <c r="H54" s="90"/>
      <c r="N54" s="33"/>
      <c r="O54" s="33"/>
    </row>
    <row r="55" spans="1:15" s="2" customFormat="1" x14ac:dyDescent="0.25">
      <c r="A55" t="s">
        <v>117</v>
      </c>
      <c r="B55" s="10">
        <v>44.399551559999999</v>
      </c>
      <c r="C55" s="10">
        <v>36.430401280000005</v>
      </c>
      <c r="D55" s="4"/>
      <c r="E55" s="4"/>
      <c r="F55" s="3">
        <f t="shared" si="0"/>
        <v>0</v>
      </c>
      <c r="G55" s="3">
        <f t="shared" si="1"/>
        <v>0</v>
      </c>
      <c r="H55" s="90"/>
      <c r="N55" s="33"/>
      <c r="O55" s="33"/>
    </row>
    <row r="56" spans="1:15" s="2" customFormat="1" x14ac:dyDescent="0.25">
      <c r="A56" t="s">
        <v>118</v>
      </c>
      <c r="B56" s="10">
        <v>47.814901680000006</v>
      </c>
      <c r="C56" s="10">
        <v>38.707301360000002</v>
      </c>
      <c r="D56" s="44"/>
      <c r="E56" s="4"/>
      <c r="F56" s="3">
        <f t="shared" si="0"/>
        <v>0</v>
      </c>
      <c r="G56" s="3">
        <f t="shared" si="1"/>
        <v>0</v>
      </c>
      <c r="H56" s="90"/>
      <c r="N56" s="33"/>
      <c r="O56" s="33"/>
    </row>
    <row r="57" spans="1:15" s="2" customFormat="1" x14ac:dyDescent="0.25">
      <c r="A57" t="s">
        <v>37</v>
      </c>
      <c r="B57" s="10">
        <v>0</v>
      </c>
      <c r="C57" s="10">
        <v>40.984201440000007</v>
      </c>
      <c r="D57" s="51"/>
      <c r="E57" s="38"/>
      <c r="F57" s="3">
        <f t="shared" si="0"/>
        <v>0</v>
      </c>
      <c r="G57" s="3">
        <f t="shared" si="1"/>
        <v>0</v>
      </c>
      <c r="H57" s="90"/>
      <c r="N57" s="33"/>
      <c r="O57" s="33"/>
    </row>
    <row r="58" spans="1:15" s="2" customFormat="1" x14ac:dyDescent="0.25">
      <c r="A58"/>
      <c r="B58" s="2">
        <v>0</v>
      </c>
      <c r="C58">
        <v>0</v>
      </c>
      <c r="D58" s="50" t="s">
        <v>270</v>
      </c>
      <c r="E58" s="8" t="s">
        <v>271</v>
      </c>
      <c r="F58" s="3"/>
      <c r="G58" s="3"/>
      <c r="H58" s="90"/>
      <c r="N58" s="33"/>
      <c r="O58" s="33"/>
    </row>
    <row r="59" spans="1:15" s="2" customFormat="1" x14ac:dyDescent="0.25">
      <c r="A59" t="s">
        <v>38</v>
      </c>
      <c r="B59" s="10">
        <v>26.18435092</v>
      </c>
      <c r="C59" s="10">
        <v>23.907450840000003</v>
      </c>
      <c r="D59" s="4"/>
      <c r="E59" s="4"/>
      <c r="F59" s="3">
        <f t="shared" si="0"/>
        <v>0</v>
      </c>
      <c r="G59" s="3">
        <f t="shared" si="1"/>
        <v>0</v>
      </c>
      <c r="H59" s="90"/>
      <c r="N59" s="33"/>
      <c r="O59" s="33"/>
    </row>
    <row r="60" spans="1:15" s="2" customFormat="1" x14ac:dyDescent="0.25">
      <c r="A60" t="s">
        <v>39</v>
      </c>
      <c r="B60" s="10">
        <v>27.322800959999995</v>
      </c>
      <c r="C60" s="10">
        <v>26.18435092</v>
      </c>
      <c r="D60" s="4"/>
      <c r="E60" s="4"/>
      <c r="F60" s="3">
        <f t="shared" si="0"/>
        <v>0</v>
      </c>
      <c r="G60" s="3">
        <f t="shared" si="1"/>
        <v>0</v>
      </c>
      <c r="H60" s="90"/>
      <c r="N60" s="33"/>
      <c r="O60" s="33"/>
    </row>
    <row r="61" spans="1:15" s="2" customFormat="1" x14ac:dyDescent="0.25">
      <c r="A61" t="s">
        <v>40</v>
      </c>
      <c r="B61" s="10">
        <v>30.738151079999998</v>
      </c>
      <c r="C61" s="10">
        <v>28.461250999999997</v>
      </c>
      <c r="D61" s="4"/>
      <c r="E61" s="4"/>
      <c r="F61" s="3">
        <f t="shared" si="0"/>
        <v>0</v>
      </c>
      <c r="G61" s="3">
        <f t="shared" si="1"/>
        <v>0</v>
      </c>
      <c r="H61" s="90"/>
      <c r="N61" s="33"/>
      <c r="O61" s="33"/>
    </row>
    <row r="62" spans="1:15" s="2" customFormat="1" x14ac:dyDescent="0.25">
      <c r="A62" t="s">
        <v>41</v>
      </c>
      <c r="B62" s="10">
        <v>33.015051159999999</v>
      </c>
      <c r="C62" s="10">
        <v>30.738151079999998</v>
      </c>
      <c r="D62" s="4"/>
      <c r="E62" s="4"/>
      <c r="F62" s="3">
        <f t="shared" si="0"/>
        <v>0</v>
      </c>
      <c r="G62" s="3">
        <f t="shared" si="1"/>
        <v>0</v>
      </c>
      <c r="H62" s="90"/>
      <c r="N62" s="33"/>
      <c r="O62" s="33"/>
    </row>
    <row r="63" spans="1:15" s="2" customFormat="1" x14ac:dyDescent="0.25">
      <c r="A63" t="s">
        <v>42</v>
      </c>
      <c r="B63" s="10">
        <v>35.291951239999996</v>
      </c>
      <c r="C63" s="10">
        <v>35.291951239999996</v>
      </c>
      <c r="D63" s="4"/>
      <c r="E63" s="4"/>
      <c r="F63" s="3">
        <f t="shared" si="0"/>
        <v>0</v>
      </c>
      <c r="G63" s="3">
        <f t="shared" si="1"/>
        <v>0</v>
      </c>
      <c r="H63" s="90"/>
      <c r="N63" s="33"/>
      <c r="O63" s="33"/>
    </row>
    <row r="64" spans="1:15" s="2" customFormat="1" x14ac:dyDescent="0.25">
      <c r="A64" t="s">
        <v>43</v>
      </c>
      <c r="B64" s="10">
        <v>42.122651480000002</v>
      </c>
      <c r="C64" s="10">
        <v>37.56885132</v>
      </c>
      <c r="D64" s="4"/>
      <c r="E64" s="4"/>
      <c r="F64" s="3">
        <f t="shared" si="0"/>
        <v>0</v>
      </c>
      <c r="G64" s="3">
        <f t="shared" si="1"/>
        <v>0</v>
      </c>
      <c r="H64" s="90"/>
      <c r="N64" s="33"/>
      <c r="O64" s="33"/>
    </row>
    <row r="65" spans="1:15" s="2" customFormat="1" x14ac:dyDescent="0.25">
      <c r="A65" t="s">
        <v>121</v>
      </c>
      <c r="B65" s="10">
        <v>44.399551559999999</v>
      </c>
      <c r="C65" s="10">
        <v>39.845751399999997</v>
      </c>
      <c r="D65" s="4"/>
      <c r="E65" s="4"/>
      <c r="F65" s="3">
        <f t="shared" si="0"/>
        <v>0</v>
      </c>
      <c r="G65" s="3">
        <f t="shared" si="1"/>
        <v>0</v>
      </c>
      <c r="H65" s="90"/>
      <c r="N65" s="33"/>
      <c r="O65" s="33"/>
    </row>
    <row r="66" spans="1:15" s="2" customFormat="1" x14ac:dyDescent="0.25">
      <c r="A66" t="s">
        <v>122</v>
      </c>
      <c r="B66" s="10">
        <v>47.814901680000006</v>
      </c>
      <c r="C66" s="10">
        <v>43.261101520000004</v>
      </c>
      <c r="D66" s="44"/>
      <c r="E66" s="4"/>
      <c r="F66" s="3">
        <f t="shared" si="0"/>
        <v>0</v>
      </c>
      <c r="G66" s="3">
        <f t="shared" si="1"/>
        <v>0</v>
      </c>
      <c r="H66" s="90"/>
      <c r="N66" s="33"/>
      <c r="O66" s="33"/>
    </row>
    <row r="67" spans="1:15" s="2" customFormat="1" x14ac:dyDescent="0.25">
      <c r="A67" t="s">
        <v>44</v>
      </c>
      <c r="B67" s="10">
        <v>0</v>
      </c>
      <c r="C67" s="10">
        <v>45.538001600000008</v>
      </c>
      <c r="D67" s="51"/>
      <c r="E67" s="38"/>
      <c r="F67" s="3">
        <f t="shared" si="0"/>
        <v>0</v>
      </c>
      <c r="G67" s="3">
        <f t="shared" si="1"/>
        <v>0</v>
      </c>
      <c r="H67" s="90"/>
      <c r="N67" s="33"/>
      <c r="O67" s="33"/>
    </row>
    <row r="68" spans="1:15" s="2" customFormat="1" x14ac:dyDescent="0.25">
      <c r="A68"/>
      <c r="B68" s="2">
        <v>0</v>
      </c>
      <c r="C68">
        <v>0</v>
      </c>
      <c r="D68" s="50" t="s">
        <v>270</v>
      </c>
      <c r="E68" s="8" t="s">
        <v>271</v>
      </c>
      <c r="F68" s="3"/>
      <c r="G68" s="3"/>
      <c r="H68" s="90"/>
      <c r="N68" s="33"/>
      <c r="O68" s="33"/>
    </row>
    <row r="69" spans="1:15" s="2" customFormat="1" x14ac:dyDescent="0.25">
      <c r="A69" t="s">
        <v>45</v>
      </c>
      <c r="B69" s="10">
        <v>26.18435092</v>
      </c>
      <c r="C69" s="10">
        <v>26.18435092</v>
      </c>
      <c r="D69" s="4"/>
      <c r="E69" s="4"/>
      <c r="F69" s="3">
        <f t="shared" ref="F69:F131" si="2">IFERROR(((B69*D69)),"REVISAR")</f>
        <v>0</v>
      </c>
      <c r="G69" s="3">
        <f t="shared" ref="G69:G131" si="3">IFERROR((C69*E69),"REVISAR")</f>
        <v>0</v>
      </c>
      <c r="H69" s="90"/>
      <c r="N69" s="33"/>
      <c r="O69" s="33"/>
    </row>
    <row r="70" spans="1:15" s="2" customFormat="1" x14ac:dyDescent="0.25">
      <c r="A70" t="s">
        <v>46</v>
      </c>
      <c r="B70" s="10">
        <v>27.322800959999995</v>
      </c>
      <c r="C70" s="10">
        <v>27.322800959999995</v>
      </c>
      <c r="D70" s="4"/>
      <c r="E70" s="4"/>
      <c r="F70" s="3">
        <f t="shared" si="2"/>
        <v>0</v>
      </c>
      <c r="G70" s="3">
        <f t="shared" si="3"/>
        <v>0</v>
      </c>
      <c r="H70" s="90"/>
      <c r="N70" s="33"/>
      <c r="O70" s="33"/>
    </row>
    <row r="71" spans="1:15" s="2" customFormat="1" x14ac:dyDescent="0.25">
      <c r="A71" t="s">
        <v>47</v>
      </c>
      <c r="B71" s="10">
        <v>30.738151079999998</v>
      </c>
      <c r="C71" s="10">
        <v>30.738151079999998</v>
      </c>
      <c r="D71" s="4"/>
      <c r="E71" s="4"/>
      <c r="F71" s="3">
        <f t="shared" si="2"/>
        <v>0</v>
      </c>
      <c r="G71" s="3">
        <f t="shared" si="3"/>
        <v>0</v>
      </c>
      <c r="H71" s="90"/>
      <c r="N71" s="33"/>
      <c r="O71" s="33"/>
    </row>
    <row r="72" spans="1:15" s="2" customFormat="1" x14ac:dyDescent="0.25">
      <c r="A72" t="s">
        <v>48</v>
      </c>
      <c r="B72" s="10">
        <v>33.015051159999999</v>
      </c>
      <c r="C72" s="10">
        <v>33.015051159999999</v>
      </c>
      <c r="D72" s="4"/>
      <c r="E72" s="4"/>
      <c r="F72" s="3">
        <f t="shared" si="2"/>
        <v>0</v>
      </c>
      <c r="G72" s="3">
        <f t="shared" si="3"/>
        <v>0</v>
      </c>
      <c r="H72" s="90"/>
      <c r="N72" s="33"/>
      <c r="O72" s="33"/>
    </row>
    <row r="73" spans="1:15" s="2" customFormat="1" x14ac:dyDescent="0.25">
      <c r="A73" t="s">
        <v>49</v>
      </c>
      <c r="B73" s="10">
        <v>35.291951239999996</v>
      </c>
      <c r="C73" s="10">
        <v>35.291951239999996</v>
      </c>
      <c r="D73" s="4"/>
      <c r="E73" s="4"/>
      <c r="F73" s="3">
        <f t="shared" si="2"/>
        <v>0</v>
      </c>
      <c r="G73" s="3">
        <f t="shared" si="3"/>
        <v>0</v>
      </c>
      <c r="H73" s="90"/>
      <c r="N73" s="33"/>
      <c r="O73" s="33"/>
    </row>
    <row r="74" spans="1:15" s="2" customFormat="1" x14ac:dyDescent="0.25">
      <c r="A74" t="s">
        <v>50</v>
      </c>
      <c r="B74" s="10">
        <v>42.122651480000002</v>
      </c>
      <c r="C74" s="10">
        <v>42.122651480000002</v>
      </c>
      <c r="D74" s="4"/>
      <c r="E74" s="4"/>
      <c r="F74" s="3">
        <f t="shared" si="2"/>
        <v>0</v>
      </c>
      <c r="G74" s="3">
        <f t="shared" si="3"/>
        <v>0</v>
      </c>
      <c r="H74" s="90"/>
      <c r="N74" s="33"/>
      <c r="O74" s="33"/>
    </row>
    <row r="75" spans="1:15" s="2" customFormat="1" x14ac:dyDescent="0.25">
      <c r="A75" t="s">
        <v>125</v>
      </c>
      <c r="B75" s="10">
        <v>44.399551559999999</v>
      </c>
      <c r="C75" s="10">
        <v>44.399551559999999</v>
      </c>
      <c r="D75" s="4"/>
      <c r="E75" s="4"/>
      <c r="F75" s="3">
        <f t="shared" si="2"/>
        <v>0</v>
      </c>
      <c r="G75" s="3">
        <f t="shared" si="3"/>
        <v>0</v>
      </c>
      <c r="H75" s="90"/>
      <c r="N75" s="33"/>
      <c r="O75" s="33"/>
    </row>
    <row r="76" spans="1:15" s="2" customFormat="1" x14ac:dyDescent="0.25">
      <c r="A76" t="s">
        <v>126</v>
      </c>
      <c r="B76" s="10">
        <v>47.814901680000006</v>
      </c>
      <c r="C76" s="10">
        <v>47.814901680000006</v>
      </c>
      <c r="D76" s="44"/>
      <c r="E76" s="4"/>
      <c r="F76" s="3">
        <f t="shared" si="2"/>
        <v>0</v>
      </c>
      <c r="G76" s="3">
        <f t="shared" si="3"/>
        <v>0</v>
      </c>
      <c r="H76" s="90"/>
      <c r="N76" s="33"/>
      <c r="O76" s="33"/>
    </row>
    <row r="77" spans="1:15" s="2" customFormat="1" x14ac:dyDescent="0.25">
      <c r="A77" t="s">
        <v>127</v>
      </c>
      <c r="B77" s="10">
        <v>0</v>
      </c>
      <c r="C77" s="10">
        <v>48.953351720000001</v>
      </c>
      <c r="D77" s="51"/>
      <c r="E77" s="38"/>
      <c r="F77" s="3">
        <f t="shared" si="2"/>
        <v>0</v>
      </c>
      <c r="G77" s="3">
        <f t="shared" si="3"/>
        <v>0</v>
      </c>
      <c r="H77" s="90"/>
      <c r="N77" s="33"/>
      <c r="O77" s="33"/>
    </row>
    <row r="78" spans="1:15" s="2" customFormat="1" x14ac:dyDescent="0.25">
      <c r="A78"/>
      <c r="B78" s="2">
        <v>0</v>
      </c>
      <c r="C78">
        <v>0</v>
      </c>
      <c r="D78" s="50" t="s">
        <v>270</v>
      </c>
      <c r="E78" s="8" t="s">
        <v>271</v>
      </c>
      <c r="F78" s="3"/>
      <c r="G78" s="3"/>
      <c r="H78" s="90"/>
      <c r="N78" s="33"/>
      <c r="O78" s="33"/>
    </row>
    <row r="79" spans="1:15" s="2" customFormat="1" x14ac:dyDescent="0.25">
      <c r="A79" t="s">
        <v>51</v>
      </c>
      <c r="B79" s="10">
        <v>30.738151079999998</v>
      </c>
      <c r="C79" s="10">
        <v>28.461250999999997</v>
      </c>
      <c r="D79" s="4"/>
      <c r="E79" s="4"/>
      <c r="F79" s="3">
        <f t="shared" si="2"/>
        <v>0</v>
      </c>
      <c r="G79" s="3">
        <f t="shared" si="3"/>
        <v>0</v>
      </c>
      <c r="H79" s="90"/>
      <c r="N79" s="33"/>
      <c r="O79" s="33"/>
    </row>
    <row r="80" spans="1:15" s="2" customFormat="1" x14ac:dyDescent="0.25">
      <c r="A80" t="s">
        <v>52</v>
      </c>
      <c r="B80" s="10">
        <v>34.153501200000001</v>
      </c>
      <c r="C80" s="10">
        <v>29.599701039999996</v>
      </c>
      <c r="D80" s="4"/>
      <c r="E80" s="4"/>
      <c r="F80" s="3">
        <f t="shared" si="2"/>
        <v>0</v>
      </c>
      <c r="G80" s="3">
        <f t="shared" si="3"/>
        <v>0</v>
      </c>
      <c r="H80" s="90"/>
      <c r="N80" s="33"/>
      <c r="O80" s="33"/>
    </row>
    <row r="81" spans="1:15" s="2" customFormat="1" x14ac:dyDescent="0.25">
      <c r="A81" t="s">
        <v>53</v>
      </c>
      <c r="B81" s="10">
        <v>37.56885132</v>
      </c>
      <c r="C81" s="10">
        <v>31.876601119999997</v>
      </c>
      <c r="D81" s="4"/>
      <c r="E81" s="4"/>
      <c r="F81" s="3">
        <f t="shared" si="2"/>
        <v>0</v>
      </c>
      <c r="G81" s="3">
        <f t="shared" si="3"/>
        <v>0</v>
      </c>
      <c r="H81" s="90"/>
      <c r="N81" s="33"/>
      <c r="O81" s="33"/>
    </row>
    <row r="82" spans="1:15" s="2" customFormat="1" x14ac:dyDescent="0.25">
      <c r="A82" t="s">
        <v>54</v>
      </c>
      <c r="B82" s="10">
        <v>40.984201440000007</v>
      </c>
      <c r="C82" s="10">
        <v>36.430401280000005</v>
      </c>
      <c r="D82" s="4"/>
      <c r="E82" s="4"/>
      <c r="F82" s="3">
        <f t="shared" si="2"/>
        <v>0</v>
      </c>
      <c r="G82" s="3">
        <f t="shared" si="3"/>
        <v>0</v>
      </c>
      <c r="H82" s="90"/>
      <c r="N82" s="33"/>
      <c r="O82" s="33"/>
    </row>
    <row r="83" spans="1:15" s="2" customFormat="1" x14ac:dyDescent="0.25">
      <c r="A83" t="s">
        <v>55</v>
      </c>
      <c r="B83" s="10">
        <v>44.399551559999999</v>
      </c>
      <c r="C83" s="10">
        <v>38.707301360000002</v>
      </c>
      <c r="D83" s="4"/>
      <c r="E83" s="4"/>
      <c r="F83" s="3">
        <f t="shared" si="2"/>
        <v>0</v>
      </c>
      <c r="G83" s="3">
        <f t="shared" si="3"/>
        <v>0</v>
      </c>
      <c r="H83" s="90"/>
      <c r="N83" s="33"/>
      <c r="O83" s="33"/>
    </row>
    <row r="84" spans="1:15" s="2" customFormat="1" x14ac:dyDescent="0.25">
      <c r="A84" t="s">
        <v>56</v>
      </c>
      <c r="B84" s="10">
        <v>51.230251800000005</v>
      </c>
      <c r="C84" s="10">
        <v>44.399551559999999</v>
      </c>
      <c r="D84" s="4"/>
      <c r="E84" s="4"/>
      <c r="F84" s="3">
        <f t="shared" si="2"/>
        <v>0</v>
      </c>
      <c r="G84" s="3">
        <f t="shared" si="3"/>
        <v>0</v>
      </c>
      <c r="H84" s="90"/>
      <c r="N84" s="33"/>
      <c r="O84" s="33"/>
    </row>
    <row r="85" spans="1:15" s="2" customFormat="1" x14ac:dyDescent="0.25">
      <c r="A85" t="s">
        <v>8</v>
      </c>
      <c r="B85" s="2">
        <v>0</v>
      </c>
      <c r="C85">
        <v>0</v>
      </c>
      <c r="D85" s="7" t="s">
        <v>270</v>
      </c>
      <c r="E85" s="8" t="s">
        <v>271</v>
      </c>
      <c r="F85" s="3"/>
      <c r="G85" s="3"/>
      <c r="H85" s="90"/>
      <c r="N85" s="33"/>
      <c r="O85" s="33"/>
    </row>
    <row r="86" spans="1:15" s="2" customFormat="1" x14ac:dyDescent="0.25">
      <c r="A86" t="s">
        <v>57</v>
      </c>
      <c r="B86" s="10">
        <v>30.738151079999998</v>
      </c>
      <c r="C86" s="10">
        <v>28.461250999999997</v>
      </c>
      <c r="D86" s="4"/>
      <c r="E86" s="4"/>
      <c r="F86" s="3">
        <f t="shared" si="2"/>
        <v>0</v>
      </c>
      <c r="G86" s="3">
        <f t="shared" si="3"/>
        <v>0</v>
      </c>
      <c r="H86" s="90"/>
      <c r="N86" s="33"/>
      <c r="O86" s="33"/>
    </row>
    <row r="87" spans="1:15" s="2" customFormat="1" x14ac:dyDescent="0.25">
      <c r="A87" t="s">
        <v>58</v>
      </c>
      <c r="B87" s="10">
        <v>34.153501200000001</v>
      </c>
      <c r="C87" s="10">
        <v>31.876601119999997</v>
      </c>
      <c r="D87" s="4"/>
      <c r="E87" s="4"/>
      <c r="F87" s="3">
        <f t="shared" si="2"/>
        <v>0</v>
      </c>
      <c r="G87" s="3">
        <f t="shared" si="3"/>
        <v>0</v>
      </c>
      <c r="H87" s="90"/>
      <c r="N87" s="33"/>
      <c r="O87" s="33"/>
    </row>
    <row r="88" spans="1:15" s="2" customFormat="1" x14ac:dyDescent="0.25">
      <c r="A88" t="s">
        <v>59</v>
      </c>
      <c r="B88" s="10">
        <v>37.56885132</v>
      </c>
      <c r="C88" s="10">
        <v>35.291951239999996</v>
      </c>
      <c r="D88" s="4"/>
      <c r="E88" s="4"/>
      <c r="F88" s="3">
        <f t="shared" si="2"/>
        <v>0</v>
      </c>
      <c r="G88" s="3">
        <f t="shared" si="3"/>
        <v>0</v>
      </c>
      <c r="H88" s="90"/>
      <c r="N88" s="33"/>
      <c r="O88" s="33"/>
    </row>
    <row r="89" spans="1:15" s="2" customFormat="1" x14ac:dyDescent="0.25">
      <c r="A89" t="s">
        <v>60</v>
      </c>
      <c r="B89" s="10">
        <v>40.984201440000007</v>
      </c>
      <c r="C89" s="10">
        <v>38.707301360000002</v>
      </c>
      <c r="D89" s="4"/>
      <c r="E89" s="4"/>
      <c r="F89" s="3">
        <f t="shared" si="2"/>
        <v>0</v>
      </c>
      <c r="G89" s="3">
        <f t="shared" si="3"/>
        <v>0</v>
      </c>
      <c r="H89" s="90"/>
      <c r="N89" s="33"/>
      <c r="O89" s="33"/>
    </row>
    <row r="90" spans="1:15" s="2" customFormat="1" x14ac:dyDescent="0.25">
      <c r="A90" t="s">
        <v>61</v>
      </c>
      <c r="B90" s="10">
        <v>44.399551559999999</v>
      </c>
      <c r="C90" s="10">
        <v>42.122651480000002</v>
      </c>
      <c r="D90" s="4"/>
      <c r="E90" s="4"/>
      <c r="F90" s="3">
        <f t="shared" si="2"/>
        <v>0</v>
      </c>
      <c r="G90" s="3">
        <f t="shared" si="3"/>
        <v>0</v>
      </c>
      <c r="H90" s="90"/>
      <c r="N90" s="33"/>
      <c r="O90" s="33"/>
    </row>
    <row r="91" spans="1:15" s="2" customFormat="1" x14ac:dyDescent="0.25">
      <c r="A91" t="s">
        <v>62</v>
      </c>
      <c r="B91" s="10">
        <v>51.230251800000005</v>
      </c>
      <c r="C91" s="10">
        <v>47.814901680000006</v>
      </c>
      <c r="D91" s="4"/>
      <c r="E91" s="4"/>
      <c r="F91" s="3">
        <f t="shared" si="2"/>
        <v>0</v>
      </c>
      <c r="G91" s="3">
        <f t="shared" si="3"/>
        <v>0</v>
      </c>
      <c r="H91" s="90"/>
      <c r="N91" s="33"/>
      <c r="O91" s="33"/>
    </row>
    <row r="92" spans="1:15" s="2" customFormat="1" x14ac:dyDescent="0.25">
      <c r="A92"/>
      <c r="B92" s="2">
        <v>0</v>
      </c>
      <c r="C92">
        <v>0</v>
      </c>
      <c r="D92" s="7" t="s">
        <v>270</v>
      </c>
      <c r="E92" s="8" t="s">
        <v>271</v>
      </c>
      <c r="F92" s="3"/>
      <c r="G92" s="3"/>
      <c r="H92" s="90"/>
      <c r="N92" s="33"/>
      <c r="O92" s="33"/>
    </row>
    <row r="93" spans="1:15" s="2" customFormat="1" x14ac:dyDescent="0.25">
      <c r="A93" t="s">
        <v>63</v>
      </c>
      <c r="B93" s="10">
        <v>30.738151079999998</v>
      </c>
      <c r="C93" s="10">
        <v>30.738151079999998</v>
      </c>
      <c r="D93" s="4"/>
      <c r="E93" s="4"/>
      <c r="F93" s="3">
        <f t="shared" si="2"/>
        <v>0</v>
      </c>
      <c r="G93" s="3">
        <f t="shared" si="3"/>
        <v>0</v>
      </c>
      <c r="H93" s="90"/>
      <c r="N93" s="33"/>
      <c r="O93" s="33"/>
    </row>
    <row r="94" spans="1:15" s="2" customFormat="1" x14ac:dyDescent="0.25">
      <c r="A94" t="s">
        <v>64</v>
      </c>
      <c r="B94" s="10">
        <v>34.153501200000001</v>
      </c>
      <c r="C94" s="10">
        <v>33.015051159999999</v>
      </c>
      <c r="D94" s="4"/>
      <c r="E94" s="4"/>
      <c r="F94" s="3">
        <f t="shared" si="2"/>
        <v>0</v>
      </c>
      <c r="G94" s="3">
        <f t="shared" si="3"/>
        <v>0</v>
      </c>
      <c r="H94" s="90"/>
      <c r="N94" s="33"/>
      <c r="O94" s="33"/>
    </row>
    <row r="95" spans="1:15" s="2" customFormat="1" x14ac:dyDescent="0.25">
      <c r="A95" t="s">
        <v>65</v>
      </c>
      <c r="B95" s="10">
        <v>37.56885132</v>
      </c>
      <c r="C95" s="10">
        <v>35.291951239999996</v>
      </c>
      <c r="D95" s="4"/>
      <c r="E95" s="4"/>
      <c r="F95" s="3">
        <f t="shared" si="2"/>
        <v>0</v>
      </c>
      <c r="G95" s="3">
        <f t="shared" si="3"/>
        <v>0</v>
      </c>
      <c r="H95" s="90"/>
      <c r="N95" s="33"/>
      <c r="O95" s="33"/>
    </row>
    <row r="96" spans="1:15" s="2" customFormat="1" x14ac:dyDescent="0.25">
      <c r="A96" t="s">
        <v>66</v>
      </c>
      <c r="B96" s="10">
        <v>40.984201440000007</v>
      </c>
      <c r="C96" s="10">
        <v>39.845751399999997</v>
      </c>
      <c r="D96" s="4"/>
      <c r="E96" s="4"/>
      <c r="F96" s="3">
        <f t="shared" si="2"/>
        <v>0</v>
      </c>
      <c r="G96" s="3">
        <f t="shared" si="3"/>
        <v>0</v>
      </c>
      <c r="H96" s="90"/>
      <c r="N96" s="33"/>
      <c r="O96" s="33"/>
    </row>
    <row r="97" spans="1:15" s="2" customFormat="1" x14ac:dyDescent="0.25">
      <c r="A97" t="s">
        <v>67</v>
      </c>
      <c r="B97" s="10">
        <v>44.399551559999999</v>
      </c>
      <c r="C97" s="10">
        <v>43.261101520000004</v>
      </c>
      <c r="D97" s="4"/>
      <c r="E97" s="4"/>
      <c r="F97" s="3">
        <f t="shared" si="2"/>
        <v>0</v>
      </c>
      <c r="G97" s="3">
        <f t="shared" si="3"/>
        <v>0</v>
      </c>
      <c r="H97" s="90"/>
      <c r="N97" s="33"/>
      <c r="O97" s="33"/>
    </row>
    <row r="98" spans="1:15" s="2" customFormat="1" x14ac:dyDescent="0.25">
      <c r="A98" t="s">
        <v>68</v>
      </c>
      <c r="B98" s="10">
        <v>51.230251800000005</v>
      </c>
      <c r="C98" s="10">
        <v>48.953351720000001</v>
      </c>
      <c r="D98" s="4"/>
      <c r="E98" s="4"/>
      <c r="F98" s="3">
        <f t="shared" si="2"/>
        <v>0</v>
      </c>
      <c r="G98" s="3">
        <f t="shared" si="3"/>
        <v>0</v>
      </c>
      <c r="H98" s="90"/>
      <c r="N98" s="33"/>
      <c r="O98" s="33"/>
    </row>
    <row r="99" spans="1:15" s="2" customFormat="1" x14ac:dyDescent="0.25">
      <c r="A99" t="s">
        <v>8</v>
      </c>
      <c r="B99" s="2">
        <v>0</v>
      </c>
      <c r="C99">
        <v>0</v>
      </c>
      <c r="D99" s="7" t="s">
        <v>270</v>
      </c>
      <c r="E99" s="8" t="s">
        <v>271</v>
      </c>
      <c r="F99" s="3"/>
      <c r="G99" s="3"/>
      <c r="H99" s="90"/>
      <c r="N99" s="33"/>
      <c r="O99" s="33"/>
    </row>
    <row r="100" spans="1:15" s="2" customFormat="1" x14ac:dyDescent="0.25">
      <c r="A100" t="s">
        <v>69</v>
      </c>
      <c r="B100" s="10">
        <v>30.738151079999998</v>
      </c>
      <c r="C100" s="10">
        <v>30.738151079999998</v>
      </c>
      <c r="D100" s="4"/>
      <c r="E100" s="4"/>
      <c r="F100" s="3">
        <f t="shared" si="2"/>
        <v>0</v>
      </c>
      <c r="G100" s="3">
        <f t="shared" si="3"/>
        <v>0</v>
      </c>
      <c r="H100" s="90"/>
      <c r="N100" s="33"/>
      <c r="O100" s="33"/>
    </row>
    <row r="101" spans="1:15" s="2" customFormat="1" x14ac:dyDescent="0.25">
      <c r="A101" t="s">
        <v>70</v>
      </c>
      <c r="B101" s="10">
        <v>34.153501200000001</v>
      </c>
      <c r="C101" s="10">
        <v>34.153501200000001</v>
      </c>
      <c r="D101" s="4"/>
      <c r="E101" s="4"/>
      <c r="F101" s="3">
        <f t="shared" si="2"/>
        <v>0</v>
      </c>
      <c r="G101" s="3">
        <f t="shared" si="3"/>
        <v>0</v>
      </c>
      <c r="H101" s="90"/>
      <c r="N101" s="33"/>
      <c r="O101" s="33"/>
    </row>
    <row r="102" spans="1:15" s="2" customFormat="1" x14ac:dyDescent="0.25">
      <c r="A102" t="s">
        <v>71</v>
      </c>
      <c r="B102" s="10">
        <v>37.56885132</v>
      </c>
      <c r="C102" s="10">
        <v>37.56885132</v>
      </c>
      <c r="D102" s="4"/>
      <c r="E102" s="4"/>
      <c r="F102" s="3">
        <f t="shared" si="2"/>
        <v>0</v>
      </c>
      <c r="G102" s="3">
        <f t="shared" si="3"/>
        <v>0</v>
      </c>
      <c r="H102" s="90"/>
      <c r="N102" s="33"/>
      <c r="O102" s="33"/>
    </row>
    <row r="103" spans="1:15" s="2" customFormat="1" x14ac:dyDescent="0.25">
      <c r="A103" t="s">
        <v>72</v>
      </c>
      <c r="B103" s="10">
        <v>40.984201440000007</v>
      </c>
      <c r="C103" s="10">
        <v>40.984201440000007</v>
      </c>
      <c r="D103" s="4"/>
      <c r="E103" s="4"/>
      <c r="F103" s="3">
        <f t="shared" si="2"/>
        <v>0</v>
      </c>
      <c r="G103" s="3">
        <f t="shared" si="3"/>
        <v>0</v>
      </c>
      <c r="H103" s="90"/>
      <c r="N103" s="33"/>
      <c r="O103" s="33"/>
    </row>
    <row r="104" spans="1:15" s="2" customFormat="1" x14ac:dyDescent="0.25">
      <c r="A104" t="s">
        <v>73</v>
      </c>
      <c r="B104" s="10">
        <v>44.399551559999999</v>
      </c>
      <c r="C104" s="10">
        <v>44.399551559999999</v>
      </c>
      <c r="D104" s="4"/>
      <c r="E104" s="4"/>
      <c r="F104" s="3">
        <f t="shared" si="2"/>
        <v>0</v>
      </c>
      <c r="G104" s="3">
        <f t="shared" si="3"/>
        <v>0</v>
      </c>
      <c r="H104" s="90"/>
      <c r="N104" s="33"/>
      <c r="O104" s="33"/>
    </row>
    <row r="105" spans="1:15" s="2" customFormat="1" x14ac:dyDescent="0.25">
      <c r="A105" t="s">
        <v>74</v>
      </c>
      <c r="B105" s="10">
        <v>51.230251800000005</v>
      </c>
      <c r="C105" s="10">
        <v>51.230251800000005</v>
      </c>
      <c r="D105" s="4"/>
      <c r="E105" s="4"/>
      <c r="F105" s="3">
        <f t="shared" si="2"/>
        <v>0</v>
      </c>
      <c r="G105" s="3">
        <f t="shared" si="3"/>
        <v>0</v>
      </c>
      <c r="H105" s="90"/>
      <c r="N105" s="33"/>
      <c r="O105" s="33"/>
    </row>
    <row r="106" spans="1:15" s="2" customFormat="1" x14ac:dyDescent="0.25">
      <c r="A106" t="s">
        <v>8</v>
      </c>
      <c r="B106" s="2">
        <v>0</v>
      </c>
      <c r="C106">
        <v>0</v>
      </c>
      <c r="D106" s="7" t="s">
        <v>270</v>
      </c>
      <c r="E106" s="8" t="s">
        <v>271</v>
      </c>
      <c r="F106" s="3"/>
      <c r="G106" s="3"/>
      <c r="H106" s="90"/>
      <c r="N106" s="33"/>
      <c r="O106" s="33"/>
    </row>
    <row r="107" spans="1:15" s="2" customFormat="1" x14ac:dyDescent="0.25">
      <c r="A107" t="s">
        <v>75</v>
      </c>
      <c r="B107" s="10">
        <v>33.015051159999999</v>
      </c>
      <c r="C107" s="10">
        <v>33.015051159999999</v>
      </c>
      <c r="D107" s="4"/>
      <c r="E107" s="4"/>
      <c r="F107" s="3">
        <f t="shared" si="2"/>
        <v>0</v>
      </c>
      <c r="G107" s="3">
        <f t="shared" si="3"/>
        <v>0</v>
      </c>
      <c r="H107" s="90"/>
      <c r="N107" s="33"/>
      <c r="O107" s="33"/>
    </row>
    <row r="108" spans="1:15" s="2" customFormat="1" x14ac:dyDescent="0.25">
      <c r="A108" t="s">
        <v>76</v>
      </c>
      <c r="B108" s="10">
        <v>36.430401280000005</v>
      </c>
      <c r="C108" s="10">
        <v>36.430401280000005</v>
      </c>
      <c r="D108" s="4"/>
      <c r="E108" s="4"/>
      <c r="F108" s="3">
        <f t="shared" si="2"/>
        <v>0</v>
      </c>
      <c r="G108" s="3">
        <f t="shared" si="3"/>
        <v>0</v>
      </c>
      <c r="H108" s="90"/>
      <c r="N108" s="33"/>
      <c r="O108" s="33"/>
    </row>
    <row r="109" spans="1:15" s="2" customFormat="1" x14ac:dyDescent="0.25">
      <c r="A109" t="s">
        <v>77</v>
      </c>
      <c r="B109" s="10">
        <v>39.845751399999997</v>
      </c>
      <c r="C109" s="10">
        <v>40.984201440000007</v>
      </c>
      <c r="D109" s="4"/>
      <c r="E109" s="4"/>
      <c r="F109" s="3">
        <f t="shared" si="2"/>
        <v>0</v>
      </c>
      <c r="G109" s="3">
        <f t="shared" si="3"/>
        <v>0</v>
      </c>
      <c r="H109" s="90"/>
      <c r="N109" s="33"/>
      <c r="O109" s="33"/>
    </row>
    <row r="110" spans="1:15" s="2" customFormat="1" x14ac:dyDescent="0.25">
      <c r="A110" t="s">
        <v>78</v>
      </c>
      <c r="B110" s="10">
        <v>43.261101520000004</v>
      </c>
      <c r="C110" s="10">
        <v>43.261101520000004</v>
      </c>
      <c r="D110" s="4"/>
      <c r="E110" s="4"/>
      <c r="F110" s="3">
        <f t="shared" si="2"/>
        <v>0</v>
      </c>
      <c r="G110" s="3">
        <f t="shared" si="3"/>
        <v>0</v>
      </c>
      <c r="H110" s="90"/>
      <c r="N110" s="33"/>
      <c r="O110" s="33"/>
    </row>
    <row r="111" spans="1:15" s="2" customFormat="1" x14ac:dyDescent="0.25">
      <c r="A111" t="s">
        <v>79</v>
      </c>
      <c r="B111" s="10">
        <v>46.676451640000003</v>
      </c>
      <c r="C111" s="10">
        <v>46.676451640000003</v>
      </c>
      <c r="D111" s="4"/>
      <c r="E111" s="4"/>
      <c r="F111" s="3">
        <f t="shared" si="2"/>
        <v>0</v>
      </c>
      <c r="G111" s="3">
        <f t="shared" si="3"/>
        <v>0</v>
      </c>
      <c r="H111" s="90"/>
      <c r="N111" s="33"/>
      <c r="O111" s="33"/>
    </row>
    <row r="112" spans="1:15" s="2" customFormat="1" x14ac:dyDescent="0.25">
      <c r="A112" t="s">
        <v>80</v>
      </c>
      <c r="B112" s="10">
        <v>54.64560191999999</v>
      </c>
      <c r="C112" s="10">
        <v>54.64560191999999</v>
      </c>
      <c r="D112" s="4"/>
      <c r="E112" s="4"/>
      <c r="F112" s="3">
        <f t="shared" si="2"/>
        <v>0</v>
      </c>
      <c r="G112" s="3">
        <f t="shared" si="3"/>
        <v>0</v>
      </c>
      <c r="H112" s="90"/>
      <c r="N112" s="33"/>
      <c r="O112" s="33"/>
    </row>
    <row r="113" spans="1:15" s="2" customFormat="1" x14ac:dyDescent="0.25">
      <c r="A113"/>
      <c r="B113" s="2">
        <v>0</v>
      </c>
      <c r="C113">
        <v>0</v>
      </c>
      <c r="D113" s="7" t="s">
        <v>270</v>
      </c>
      <c r="E113" s="8" t="s">
        <v>271</v>
      </c>
      <c r="F113" s="3"/>
      <c r="G113" s="3"/>
      <c r="H113" s="90"/>
      <c r="N113" s="33"/>
      <c r="O113" s="33"/>
    </row>
    <row r="114" spans="1:15" s="2" customFormat="1" x14ac:dyDescent="0.25">
      <c r="A114" t="s">
        <v>81</v>
      </c>
      <c r="B114" s="10">
        <v>35.291951239999996</v>
      </c>
      <c r="C114" s="10">
        <v>35.291951239999996</v>
      </c>
      <c r="D114" s="4"/>
      <c r="E114" s="4"/>
      <c r="F114" s="3">
        <f t="shared" si="2"/>
        <v>0</v>
      </c>
      <c r="G114" s="3">
        <f t="shared" si="3"/>
        <v>0</v>
      </c>
      <c r="H114" s="90"/>
      <c r="N114" s="33"/>
      <c r="O114" s="33"/>
    </row>
    <row r="115" spans="1:15" s="2" customFormat="1" x14ac:dyDescent="0.25">
      <c r="A115" t="s">
        <v>82</v>
      </c>
      <c r="B115" s="10">
        <v>38.707301360000002</v>
      </c>
      <c r="C115" s="10">
        <v>38.707301360000002</v>
      </c>
      <c r="D115" s="4"/>
      <c r="E115" s="4"/>
      <c r="F115" s="3">
        <f t="shared" si="2"/>
        <v>0</v>
      </c>
      <c r="G115" s="3">
        <f t="shared" si="3"/>
        <v>0</v>
      </c>
      <c r="H115" s="90"/>
      <c r="N115" s="33"/>
      <c r="O115" s="33"/>
    </row>
    <row r="116" spans="1:15" s="2" customFormat="1" x14ac:dyDescent="0.25">
      <c r="A116" t="s">
        <v>83</v>
      </c>
      <c r="B116" s="10">
        <v>44.399551559999999</v>
      </c>
      <c r="C116" s="10">
        <v>44.399551559999999</v>
      </c>
      <c r="D116" s="4"/>
      <c r="E116" s="4"/>
      <c r="F116" s="3">
        <f t="shared" si="2"/>
        <v>0</v>
      </c>
      <c r="G116" s="3">
        <f t="shared" si="3"/>
        <v>0</v>
      </c>
      <c r="H116" s="90"/>
      <c r="N116" s="33"/>
      <c r="O116" s="33"/>
    </row>
    <row r="117" spans="1:15" s="2" customFormat="1" x14ac:dyDescent="0.25">
      <c r="A117" t="s">
        <v>84</v>
      </c>
      <c r="B117" s="10">
        <v>48.953351720000001</v>
      </c>
      <c r="C117" s="10">
        <v>48.953351720000001</v>
      </c>
      <c r="D117" s="4"/>
      <c r="E117" s="4"/>
      <c r="F117" s="3">
        <f t="shared" si="2"/>
        <v>0</v>
      </c>
      <c r="G117" s="3">
        <f t="shared" si="3"/>
        <v>0</v>
      </c>
      <c r="H117" s="90"/>
      <c r="N117" s="33"/>
      <c r="O117" s="33"/>
    </row>
    <row r="118" spans="1:15" s="2" customFormat="1" x14ac:dyDescent="0.25">
      <c r="A118" t="s">
        <v>85</v>
      </c>
      <c r="B118" s="10">
        <v>52.36870184</v>
      </c>
      <c r="C118" s="10">
        <v>52.36870184</v>
      </c>
      <c r="D118" s="4"/>
      <c r="E118" s="4"/>
      <c r="F118" s="3">
        <f t="shared" si="2"/>
        <v>0</v>
      </c>
      <c r="G118" s="3">
        <f t="shared" si="3"/>
        <v>0</v>
      </c>
      <c r="H118" s="90"/>
      <c r="N118" s="33"/>
      <c r="O118" s="33"/>
    </row>
    <row r="119" spans="1:15" s="2" customFormat="1" x14ac:dyDescent="0.25">
      <c r="A119" t="s">
        <v>86</v>
      </c>
      <c r="B119" s="10">
        <v>60.337852120000001</v>
      </c>
      <c r="C119" s="10">
        <v>60.337852120000001</v>
      </c>
      <c r="D119" s="4"/>
      <c r="E119" s="4"/>
      <c r="F119" s="3">
        <f t="shared" si="2"/>
        <v>0</v>
      </c>
      <c r="G119" s="3">
        <f t="shared" si="3"/>
        <v>0</v>
      </c>
      <c r="H119" s="90"/>
      <c r="N119" s="33"/>
      <c r="O119" s="33"/>
    </row>
    <row r="120" spans="1:15" s="2" customFormat="1" x14ac:dyDescent="0.25">
      <c r="A120"/>
      <c r="B120" s="2">
        <v>0</v>
      </c>
      <c r="C120">
        <v>0</v>
      </c>
      <c r="D120" s="7" t="s">
        <v>270</v>
      </c>
      <c r="E120" s="8" t="s">
        <v>271</v>
      </c>
      <c r="F120" s="3"/>
      <c r="G120" s="3"/>
      <c r="H120" s="90"/>
      <c r="N120" s="33"/>
      <c r="O120" s="33"/>
    </row>
    <row r="121" spans="1:15" s="2" customFormat="1" x14ac:dyDescent="0.25">
      <c r="A121" t="s">
        <v>272</v>
      </c>
      <c r="B121" s="10">
        <v>68.307002400000002</v>
      </c>
      <c r="C121" s="10">
        <v>55.784051959999999</v>
      </c>
      <c r="D121" s="4"/>
      <c r="E121" s="4"/>
      <c r="F121" s="3">
        <f t="shared" si="2"/>
        <v>0</v>
      </c>
      <c r="G121" s="3">
        <f t="shared" si="3"/>
        <v>0</v>
      </c>
      <c r="H121" s="90"/>
      <c r="N121" s="33"/>
      <c r="O121" s="33"/>
    </row>
    <row r="122" spans="1:15" s="2" customFormat="1" x14ac:dyDescent="0.25">
      <c r="A122" t="s">
        <v>273</v>
      </c>
      <c r="B122" s="10">
        <v>75.137702640000001</v>
      </c>
      <c r="C122" s="10">
        <v>62.614752199999998</v>
      </c>
      <c r="D122" s="4"/>
      <c r="E122" s="4"/>
      <c r="F122" s="3">
        <f t="shared" si="2"/>
        <v>0</v>
      </c>
      <c r="G122" s="3">
        <f t="shared" si="3"/>
        <v>0</v>
      </c>
      <c r="H122" s="90"/>
      <c r="N122" s="33"/>
      <c r="O122" s="33"/>
    </row>
    <row r="123" spans="1:15" s="2" customFormat="1" x14ac:dyDescent="0.25">
      <c r="A123" t="s">
        <v>274</v>
      </c>
      <c r="B123" s="10">
        <v>80.82995283999999</v>
      </c>
      <c r="C123" s="10">
        <v>69.445452440000011</v>
      </c>
      <c r="D123" s="4"/>
      <c r="E123" s="4"/>
      <c r="F123" s="3">
        <f t="shared" si="2"/>
        <v>0</v>
      </c>
      <c r="G123" s="3">
        <f t="shared" si="3"/>
        <v>0</v>
      </c>
      <c r="H123" s="90"/>
      <c r="N123" s="33"/>
      <c r="O123" s="33"/>
    </row>
    <row r="124" spans="1:15" s="2" customFormat="1" x14ac:dyDescent="0.25">
      <c r="A124" t="s">
        <v>275</v>
      </c>
      <c r="B124" s="10">
        <v>88.799103119999998</v>
      </c>
      <c r="C124" s="10">
        <v>73.999252599999991</v>
      </c>
      <c r="D124" s="4"/>
      <c r="E124" s="4"/>
      <c r="F124" s="3">
        <f t="shared" si="2"/>
        <v>0</v>
      </c>
      <c r="G124" s="3">
        <f t="shared" si="3"/>
        <v>0</v>
      </c>
      <c r="H124" s="90"/>
      <c r="N124" s="33"/>
      <c r="O124" s="33"/>
    </row>
    <row r="125" spans="1:15" s="2" customFormat="1" x14ac:dyDescent="0.25">
      <c r="A125" t="s">
        <v>276</v>
      </c>
      <c r="B125" s="10">
        <v>92.214453239999997</v>
      </c>
      <c r="C125" s="10">
        <v>78.55305276</v>
      </c>
      <c r="D125" s="4"/>
      <c r="E125" s="4"/>
      <c r="F125" s="3">
        <f t="shared" si="2"/>
        <v>0</v>
      </c>
      <c r="G125" s="3">
        <f t="shared" si="3"/>
        <v>0</v>
      </c>
      <c r="H125" s="90"/>
      <c r="N125" s="33"/>
      <c r="O125" s="33"/>
    </row>
    <row r="126" spans="1:15" s="2" customFormat="1" x14ac:dyDescent="0.25">
      <c r="A126" t="s">
        <v>277</v>
      </c>
      <c r="B126" s="10">
        <v>107.01430376</v>
      </c>
      <c r="C126" s="10">
        <v>88.799103119999998</v>
      </c>
      <c r="D126" s="4"/>
      <c r="E126" s="4"/>
      <c r="F126" s="3">
        <f t="shared" si="2"/>
        <v>0</v>
      </c>
      <c r="G126" s="3">
        <f t="shared" si="3"/>
        <v>0</v>
      </c>
      <c r="H126" s="90"/>
      <c r="N126" s="33"/>
      <c r="O126" s="33"/>
    </row>
    <row r="127" spans="1:15" s="2" customFormat="1" x14ac:dyDescent="0.25">
      <c r="A127"/>
      <c r="B127" s="2">
        <v>0</v>
      </c>
      <c r="C127">
        <v>0</v>
      </c>
      <c r="D127" s="7" t="s">
        <v>270</v>
      </c>
      <c r="E127" s="8" t="s">
        <v>271</v>
      </c>
      <c r="F127" s="3"/>
      <c r="G127" s="3"/>
      <c r="H127" s="90"/>
      <c r="N127" s="33"/>
      <c r="O127" s="33"/>
    </row>
    <row r="128" spans="1:15" s="2" customFormat="1" x14ac:dyDescent="0.25">
      <c r="A128" t="s">
        <v>87</v>
      </c>
      <c r="B128" s="10">
        <v>68.307002400000002</v>
      </c>
      <c r="C128" s="10">
        <v>56.922501999999994</v>
      </c>
      <c r="D128" s="4"/>
      <c r="E128" s="4"/>
      <c r="F128" s="3">
        <f t="shared" si="2"/>
        <v>0</v>
      </c>
      <c r="G128" s="3">
        <f t="shared" si="3"/>
        <v>0</v>
      </c>
      <c r="H128" s="90"/>
      <c r="N128" s="33"/>
      <c r="O128" s="33"/>
    </row>
    <row r="129" spans="1:15" s="2" customFormat="1" x14ac:dyDescent="0.25">
      <c r="A129" t="s">
        <v>88</v>
      </c>
      <c r="B129" s="10">
        <v>75.137702640000001</v>
      </c>
      <c r="C129" s="10">
        <v>63.753202239999993</v>
      </c>
      <c r="D129" s="4"/>
      <c r="E129" s="4"/>
      <c r="F129" s="3">
        <f t="shared" si="2"/>
        <v>0</v>
      </c>
      <c r="G129" s="3">
        <f t="shared" si="3"/>
        <v>0</v>
      </c>
      <c r="H129" s="90"/>
      <c r="N129" s="33"/>
      <c r="O129" s="33"/>
    </row>
    <row r="130" spans="1:15" s="2" customFormat="1" x14ac:dyDescent="0.25">
      <c r="A130" t="s">
        <v>89</v>
      </c>
      <c r="B130" s="10">
        <v>80.82995283999999</v>
      </c>
      <c r="C130" s="10">
        <v>70.583902479999992</v>
      </c>
      <c r="D130" s="4"/>
      <c r="E130" s="4"/>
      <c r="F130" s="3">
        <f t="shared" si="2"/>
        <v>0</v>
      </c>
      <c r="G130" s="3">
        <f t="shared" si="3"/>
        <v>0</v>
      </c>
      <c r="H130" s="90"/>
      <c r="N130" s="33"/>
      <c r="O130" s="33"/>
    </row>
    <row r="131" spans="1:15" s="2" customFormat="1" x14ac:dyDescent="0.25">
      <c r="A131" t="s">
        <v>90</v>
      </c>
      <c r="B131" s="10">
        <v>88.799103119999998</v>
      </c>
      <c r="C131" s="10">
        <v>75.137702640000001</v>
      </c>
      <c r="D131" s="4"/>
      <c r="E131" s="4"/>
      <c r="F131" s="3">
        <f t="shared" si="2"/>
        <v>0</v>
      </c>
      <c r="G131" s="3">
        <f t="shared" si="3"/>
        <v>0</v>
      </c>
      <c r="H131" s="90"/>
      <c r="N131" s="33"/>
      <c r="O131" s="33"/>
    </row>
    <row r="132" spans="1:15" s="2" customFormat="1" x14ac:dyDescent="0.25">
      <c r="A132" t="s">
        <v>91</v>
      </c>
      <c r="B132" s="10">
        <v>92.214453239999997</v>
      </c>
      <c r="C132" s="10">
        <v>80.82995283999999</v>
      </c>
      <c r="D132" s="4"/>
      <c r="E132" s="4"/>
      <c r="F132" s="3">
        <f t="shared" ref="F132:F150" si="4">IFERROR(((B132*D132)),"REVISAR")</f>
        <v>0</v>
      </c>
      <c r="G132" s="3">
        <f t="shared" ref="G132:G150" si="5">IFERROR((C132*E132),"REVISAR")</f>
        <v>0</v>
      </c>
      <c r="H132" s="90"/>
      <c r="N132" s="33"/>
      <c r="O132" s="33"/>
    </row>
    <row r="133" spans="1:15" s="2" customFormat="1" x14ac:dyDescent="0.25">
      <c r="A133" t="s">
        <v>92</v>
      </c>
      <c r="B133" s="10">
        <v>107.01430376</v>
      </c>
      <c r="C133" s="10">
        <v>91.076003200000017</v>
      </c>
      <c r="D133" s="4"/>
      <c r="E133" s="4"/>
      <c r="F133" s="3">
        <f t="shared" si="4"/>
        <v>0</v>
      </c>
      <c r="G133" s="3">
        <f t="shared" si="5"/>
        <v>0</v>
      </c>
      <c r="H133" s="90"/>
      <c r="N133" s="33"/>
      <c r="O133" s="33"/>
    </row>
    <row r="134" spans="1:15" s="2" customFormat="1" x14ac:dyDescent="0.25">
      <c r="A134"/>
      <c r="B134" s="2">
        <v>0</v>
      </c>
      <c r="C134">
        <v>0</v>
      </c>
      <c r="D134" s="7" t="s">
        <v>270</v>
      </c>
      <c r="E134" s="8" t="s">
        <v>271</v>
      </c>
      <c r="F134" s="3"/>
      <c r="G134" s="3"/>
      <c r="H134" s="90"/>
      <c r="N134" s="33"/>
      <c r="O134" s="33"/>
    </row>
    <row r="135" spans="1:15" s="2" customFormat="1" x14ac:dyDescent="0.25">
      <c r="A135" t="s">
        <v>93</v>
      </c>
      <c r="B135" s="10">
        <v>68.307002400000002</v>
      </c>
      <c r="C135" s="10">
        <v>68.307002400000002</v>
      </c>
      <c r="D135" s="4"/>
      <c r="E135" s="4"/>
      <c r="F135" s="3">
        <f t="shared" si="4"/>
        <v>0</v>
      </c>
      <c r="G135" s="3">
        <f t="shared" si="5"/>
        <v>0</v>
      </c>
      <c r="H135" s="90"/>
      <c r="N135" s="33"/>
      <c r="O135" s="33"/>
    </row>
    <row r="136" spans="1:15" s="2" customFormat="1" x14ac:dyDescent="0.25">
      <c r="A136" t="s">
        <v>94</v>
      </c>
      <c r="B136" s="10">
        <v>75.137702640000001</v>
      </c>
      <c r="C136" s="10">
        <v>75.137702640000001</v>
      </c>
      <c r="D136" s="4"/>
      <c r="E136" s="4"/>
      <c r="F136" s="3">
        <f t="shared" si="4"/>
        <v>0</v>
      </c>
      <c r="G136" s="3">
        <f t="shared" si="5"/>
        <v>0</v>
      </c>
      <c r="H136" s="90"/>
      <c r="N136" s="33"/>
      <c r="O136" s="33"/>
    </row>
    <row r="137" spans="1:15" s="2" customFormat="1" x14ac:dyDescent="0.25">
      <c r="A137" t="s">
        <v>95</v>
      </c>
      <c r="B137" s="10">
        <v>80.82995283999999</v>
      </c>
      <c r="C137" s="10">
        <v>80.82995283999999</v>
      </c>
      <c r="D137" s="4"/>
      <c r="E137" s="4"/>
      <c r="F137" s="3">
        <f t="shared" si="4"/>
        <v>0</v>
      </c>
      <c r="G137" s="3">
        <f t="shared" si="5"/>
        <v>0</v>
      </c>
      <c r="H137" s="90"/>
      <c r="N137" s="33"/>
      <c r="O137" s="33"/>
    </row>
    <row r="138" spans="1:15" s="2" customFormat="1" x14ac:dyDescent="0.25">
      <c r="A138" t="s">
        <v>96</v>
      </c>
      <c r="B138" s="10">
        <v>88.799103119999998</v>
      </c>
      <c r="C138" s="10">
        <v>88.799103119999998</v>
      </c>
      <c r="D138" s="4"/>
      <c r="E138" s="4"/>
      <c r="F138" s="3">
        <f t="shared" si="4"/>
        <v>0</v>
      </c>
      <c r="G138" s="3">
        <f t="shared" si="5"/>
        <v>0</v>
      </c>
      <c r="H138" s="90"/>
      <c r="N138" s="33"/>
      <c r="O138" s="33"/>
    </row>
    <row r="139" spans="1:15" s="2" customFormat="1" x14ac:dyDescent="0.25">
      <c r="A139" t="s">
        <v>97</v>
      </c>
      <c r="B139" s="10">
        <v>92.214453239999997</v>
      </c>
      <c r="C139" s="10">
        <v>92.214453239999997</v>
      </c>
      <c r="D139" s="4"/>
      <c r="E139" s="4"/>
      <c r="F139" s="3">
        <f t="shared" si="4"/>
        <v>0</v>
      </c>
      <c r="G139" s="3">
        <f t="shared" si="5"/>
        <v>0</v>
      </c>
      <c r="H139" s="90"/>
      <c r="N139" s="33"/>
      <c r="O139" s="33"/>
    </row>
    <row r="140" spans="1:15" s="2" customFormat="1" x14ac:dyDescent="0.25">
      <c r="A140" t="s">
        <v>98</v>
      </c>
      <c r="B140" s="10">
        <v>107.01430376</v>
      </c>
      <c r="C140" s="10">
        <v>107.01430376</v>
      </c>
      <c r="D140" s="4"/>
      <c r="E140" s="4"/>
      <c r="F140" s="3">
        <f t="shared" si="4"/>
        <v>0</v>
      </c>
      <c r="G140" s="3">
        <f t="shared" si="5"/>
        <v>0</v>
      </c>
      <c r="H140" s="90"/>
      <c r="N140" s="33"/>
      <c r="O140" s="33"/>
    </row>
    <row r="141" spans="1:15" s="2" customFormat="1" x14ac:dyDescent="0.25">
      <c r="A141" t="s">
        <v>8</v>
      </c>
      <c r="B141" s="10"/>
      <c r="C141" s="10"/>
      <c r="D141" s="7" t="s">
        <v>270</v>
      </c>
      <c r="E141" s="8" t="s">
        <v>271</v>
      </c>
      <c r="F141" s="3"/>
      <c r="G141" s="3"/>
      <c r="H141" s="90"/>
      <c r="N141" s="33"/>
      <c r="O141" s="33"/>
    </row>
    <row r="142" spans="1:15" s="2" customFormat="1" x14ac:dyDescent="0.25">
      <c r="A142" t="s">
        <v>278</v>
      </c>
      <c r="B142" s="10">
        <v>81.968402880000014</v>
      </c>
      <c r="C142" s="10">
        <v>81.968402880000014</v>
      </c>
      <c r="D142" s="4"/>
      <c r="E142" s="4"/>
      <c r="F142" s="3">
        <f t="shared" si="4"/>
        <v>0</v>
      </c>
      <c r="G142" s="3">
        <f t="shared" si="5"/>
        <v>0</v>
      </c>
      <c r="H142" s="90"/>
      <c r="N142" s="33"/>
      <c r="O142" s="33"/>
    </row>
    <row r="143" spans="1:15" s="2" customFormat="1" x14ac:dyDescent="0.25">
      <c r="A143" t="s">
        <v>279</v>
      </c>
      <c r="B143" s="10">
        <v>89.937553159999993</v>
      </c>
      <c r="C143" s="10">
        <v>89.937553159999993</v>
      </c>
      <c r="D143" s="4"/>
      <c r="E143" s="4"/>
      <c r="F143" s="3">
        <f t="shared" si="4"/>
        <v>0</v>
      </c>
      <c r="G143" s="3">
        <f t="shared" si="5"/>
        <v>0</v>
      </c>
      <c r="H143" s="90"/>
      <c r="N143" s="33"/>
      <c r="O143" s="33"/>
    </row>
    <row r="144" spans="1:15" s="2" customFormat="1" x14ac:dyDescent="0.25">
      <c r="A144" t="s">
        <v>280</v>
      </c>
      <c r="B144" s="10">
        <v>99.045153479999996</v>
      </c>
      <c r="C144" s="10">
        <v>95.629803360000011</v>
      </c>
      <c r="D144" s="4"/>
      <c r="E144" s="4"/>
      <c r="F144" s="3">
        <f t="shared" si="4"/>
        <v>0</v>
      </c>
      <c r="G144" s="3">
        <f t="shared" si="5"/>
        <v>0</v>
      </c>
      <c r="H144" s="90"/>
      <c r="N144" s="33"/>
      <c r="O144" s="33"/>
    </row>
    <row r="145" spans="1:15" s="2" customFormat="1" x14ac:dyDescent="0.25">
      <c r="A145" t="s">
        <v>281</v>
      </c>
      <c r="B145" s="10">
        <v>105.87585372000001</v>
      </c>
      <c r="C145" s="10">
        <v>104.73740368</v>
      </c>
      <c r="D145" s="4"/>
      <c r="E145" s="4"/>
      <c r="F145" s="3">
        <f t="shared" si="4"/>
        <v>0</v>
      </c>
      <c r="G145" s="3">
        <f t="shared" si="5"/>
        <v>0</v>
      </c>
      <c r="H145" s="90"/>
      <c r="N145" s="33"/>
      <c r="O145" s="33"/>
    </row>
    <row r="146" spans="1:15" s="2" customFormat="1" x14ac:dyDescent="0.25">
      <c r="A146" t="s">
        <v>282</v>
      </c>
      <c r="B146" s="10">
        <v>113.84500399999999</v>
      </c>
      <c r="C146" s="10">
        <v>108.1527538</v>
      </c>
      <c r="D146" s="4"/>
      <c r="E146" s="4"/>
      <c r="F146" s="3">
        <f t="shared" si="4"/>
        <v>0</v>
      </c>
      <c r="G146" s="3">
        <f t="shared" si="5"/>
        <v>0</v>
      </c>
      <c r="H146" s="90"/>
      <c r="N146" s="33"/>
      <c r="O146" s="33"/>
    </row>
    <row r="147" spans="1:15" s="2" customFormat="1" x14ac:dyDescent="0.25">
      <c r="A147" t="s">
        <v>283</v>
      </c>
      <c r="B147" s="10">
        <v>116.12190407999999</v>
      </c>
      <c r="C147" s="10">
        <v>122.95260431999999</v>
      </c>
      <c r="D147" s="4"/>
      <c r="E147" s="4"/>
      <c r="F147" s="3">
        <f t="shared" si="4"/>
        <v>0</v>
      </c>
      <c r="G147" s="3">
        <f t="shared" si="5"/>
        <v>0</v>
      </c>
      <c r="H147" s="90"/>
      <c r="N147" s="33"/>
      <c r="O147" s="33"/>
    </row>
    <row r="148" spans="1:15" s="2" customFormat="1" x14ac:dyDescent="0.25">
      <c r="A148" t="s">
        <v>8</v>
      </c>
      <c r="B148" s="10"/>
      <c r="C148" s="10"/>
      <c r="D148" s="43" t="s">
        <v>270</v>
      </c>
      <c r="E148" s="8" t="s">
        <v>271</v>
      </c>
      <c r="F148" s="3"/>
      <c r="G148" s="3"/>
      <c r="H148" s="90"/>
      <c r="N148" s="33"/>
      <c r="O148" s="33"/>
    </row>
    <row r="149" spans="1:15" s="2" customFormat="1" x14ac:dyDescent="0.25">
      <c r="A149" t="s">
        <v>286</v>
      </c>
      <c r="B149" s="10">
        <v>0</v>
      </c>
      <c r="C149" s="10">
        <v>89.965199999999982</v>
      </c>
      <c r="D149" s="51"/>
      <c r="E149" s="38"/>
      <c r="F149" s="3">
        <f t="shared" si="4"/>
        <v>0</v>
      </c>
      <c r="G149" s="3">
        <f t="shared" si="5"/>
        <v>0</v>
      </c>
      <c r="H149" s="90"/>
      <c r="N149" s="33"/>
      <c r="O149" s="33"/>
    </row>
    <row r="150" spans="1:15" s="2" customFormat="1" x14ac:dyDescent="0.25">
      <c r="A150" t="s">
        <v>287</v>
      </c>
      <c r="B150" s="10">
        <v>0</v>
      </c>
      <c r="C150" s="10">
        <v>152.50949999999997</v>
      </c>
      <c r="D150" s="52"/>
      <c r="E150" s="38"/>
      <c r="F150" s="3">
        <f t="shared" si="4"/>
        <v>0</v>
      </c>
      <c r="G150" s="3">
        <f t="shared" si="5"/>
        <v>0</v>
      </c>
      <c r="H150" s="90"/>
      <c r="N150" s="33"/>
      <c r="O150" s="33"/>
    </row>
    <row r="151" spans="1:15" s="2" customFormat="1" x14ac:dyDescent="0.25">
      <c r="A151"/>
      <c r="B151" s="10"/>
      <c r="C151" s="10"/>
      <c r="D151" s="12"/>
      <c r="E151" s="12"/>
      <c r="F151" s="3"/>
      <c r="G151" s="3"/>
      <c r="H151" s="90"/>
      <c r="N151" s="33"/>
      <c r="O151" s="33"/>
    </row>
    <row r="152" spans="1:15" s="2" customFormat="1" x14ac:dyDescent="0.25">
      <c r="A152"/>
      <c r="C152"/>
      <c r="D152" s="1"/>
      <c r="E152" s="1"/>
      <c r="F152" s="5" t="s">
        <v>270</v>
      </c>
      <c r="G152" s="5" t="s">
        <v>271</v>
      </c>
      <c r="H152" s="140" t="s">
        <v>285</v>
      </c>
    </row>
    <row r="153" spans="1:15" s="2" customFormat="1" x14ac:dyDescent="0.25">
      <c r="A153" s="18" t="s">
        <v>102</v>
      </c>
      <c r="C153"/>
      <c r="D153" s="1"/>
      <c r="E153" s="1"/>
      <c r="F153" s="6">
        <f>ROUND(SUM(F3:F152),2)</f>
        <v>0</v>
      </c>
      <c r="G153" s="6">
        <f>ROUND(SUM(G3:G152),2)</f>
        <v>0</v>
      </c>
      <c r="H153" s="141">
        <f>SUM(G153+F153)</f>
        <v>0</v>
      </c>
    </row>
    <row r="154" spans="1:15" s="2" customFormat="1" x14ac:dyDescent="0.25">
      <c r="A154"/>
      <c r="C154"/>
      <c r="D154" s="1"/>
      <c r="E154" s="1"/>
      <c r="F154" s="3"/>
      <c r="G154" s="3"/>
      <c r="H154" s="90"/>
    </row>
    <row r="155" spans="1:15" x14ac:dyDescent="0.25">
      <c r="D155" s="53" t="s">
        <v>270</v>
      </c>
      <c r="E155" s="53" t="s">
        <v>271</v>
      </c>
    </row>
    <row r="156" spans="1:15" x14ac:dyDescent="0.25">
      <c r="A156" s="18" t="s">
        <v>101</v>
      </c>
      <c r="D156" s="74"/>
      <c r="E156" s="14"/>
      <c r="F156" s="3"/>
      <c r="G156" s="3"/>
    </row>
    <row r="157" spans="1:15" x14ac:dyDescent="0.25">
      <c r="F157" s="5" t="s">
        <v>270</v>
      </c>
      <c r="G157" s="5" t="s">
        <v>271</v>
      </c>
      <c r="H157" s="140" t="s">
        <v>285</v>
      </c>
    </row>
    <row r="158" spans="1:15" x14ac:dyDescent="0.25">
      <c r="A158" s="18" t="s">
        <v>158</v>
      </c>
      <c r="F158" s="6">
        <f>IFERROR((ROUND(F153-(F153*D156/100),2)),"VER DTO")</f>
        <v>0</v>
      </c>
      <c r="G158" s="6">
        <f>IFERROR((ROUND(G153-(G153*E156/100),2)),"VER DTO")</f>
        <v>0</v>
      </c>
      <c r="H158" s="141">
        <f>IFERROR((F158+G158),"")</f>
        <v>0</v>
      </c>
      <c r="I158" s="15" t="s">
        <v>161</v>
      </c>
      <c r="J158" s="18"/>
      <c r="K158" s="18"/>
      <c r="L158" s="18"/>
    </row>
    <row r="159" spans="1:15" x14ac:dyDescent="0.25">
      <c r="A159" s="18" t="s">
        <v>159</v>
      </c>
      <c r="F159" s="6">
        <f>IFERROR((ROUND(F158+(F158*0.21),2)),"REVISAR")</f>
        <v>0</v>
      </c>
      <c r="G159" s="6">
        <f>IFERROR((ROUND(G158+(G158*0.21),2)),"REVISAR")</f>
        <v>0</v>
      </c>
      <c r="H159" s="141">
        <f>IFERROR((F159+G159),"")</f>
        <v>0</v>
      </c>
      <c r="I159" s="15" t="s">
        <v>160</v>
      </c>
      <c r="J159" s="18"/>
      <c r="K159" s="18"/>
      <c r="L159" s="18"/>
    </row>
    <row r="162" spans="1:11" ht="15.75" thickBot="1" x14ac:dyDescent="0.3"/>
    <row r="163" spans="1:11" x14ac:dyDescent="0.25">
      <c r="A163" s="189" t="s">
        <v>588</v>
      </c>
      <c r="B163" s="190"/>
      <c r="C163" s="190"/>
      <c r="D163" s="190"/>
      <c r="E163" s="190"/>
      <c r="F163" s="190"/>
      <c r="G163" s="190"/>
      <c r="H163" s="190"/>
      <c r="I163" s="190"/>
      <c r="J163" s="190"/>
      <c r="K163" s="191"/>
    </row>
    <row r="164" spans="1:11" x14ac:dyDescent="0.25">
      <c r="A164" s="192"/>
      <c r="B164" s="193"/>
      <c r="C164" s="193"/>
      <c r="D164" s="193"/>
      <c r="E164" s="193"/>
      <c r="F164" s="193"/>
      <c r="G164" s="193"/>
      <c r="H164" s="193"/>
      <c r="I164" s="193"/>
      <c r="J164" s="193"/>
      <c r="K164" s="194"/>
    </row>
    <row r="165" spans="1:11" ht="15.75" thickBot="1" x14ac:dyDescent="0.3">
      <c r="A165" s="192"/>
      <c r="B165" s="193"/>
      <c r="C165" s="193"/>
      <c r="D165" s="193"/>
      <c r="E165" s="193"/>
      <c r="F165" s="193"/>
      <c r="G165" s="193"/>
      <c r="H165" s="193"/>
      <c r="I165" s="193"/>
      <c r="J165" s="193"/>
      <c r="K165" s="194"/>
    </row>
    <row r="166" spans="1:11" ht="16.5" thickBot="1" x14ac:dyDescent="0.3">
      <c r="A166" s="195" t="s">
        <v>589</v>
      </c>
      <c r="B166" s="196"/>
      <c r="C166" s="197"/>
      <c r="D166" s="198" t="s">
        <v>590</v>
      </c>
      <c r="E166" s="199"/>
      <c r="F166" s="200"/>
      <c r="H166" s="201" t="s">
        <v>591</v>
      </c>
      <c r="I166" s="202"/>
      <c r="J166" s="202"/>
      <c r="K166" s="203"/>
    </row>
    <row r="167" spans="1:11" ht="15.75" thickBot="1" x14ac:dyDescent="0.3">
      <c r="A167" s="204"/>
      <c r="D167" s="205" t="s">
        <v>592</v>
      </c>
      <c r="E167" s="206"/>
      <c r="F167" s="207"/>
      <c r="G167" s="208"/>
      <c r="H167" s="205" t="s">
        <v>593</v>
      </c>
      <c r="I167" s="205"/>
      <c r="J167" s="205"/>
      <c r="K167" s="209"/>
    </row>
    <row r="168" spans="1:11" ht="21.75" thickBot="1" x14ac:dyDescent="0.4">
      <c r="A168" s="210" t="s">
        <v>594</v>
      </c>
      <c r="D168" s="211" t="s">
        <v>595</v>
      </c>
      <c r="E168" s="212"/>
      <c r="F168" s="211" t="s">
        <v>596</v>
      </c>
      <c r="G168" s="208"/>
      <c r="H168" s="211" t="s">
        <v>595</v>
      </c>
      <c r="I168" s="212"/>
      <c r="J168" s="211" t="s">
        <v>596</v>
      </c>
      <c r="K168" s="209"/>
    </row>
    <row r="169" spans="1:11" ht="21.75" thickBot="1" x14ac:dyDescent="0.4">
      <c r="A169" s="210" t="s">
        <v>597</v>
      </c>
      <c r="D169" s="213"/>
      <c r="E169" s="196" t="s">
        <v>598</v>
      </c>
      <c r="F169" s="213"/>
      <c r="G169" s="208"/>
      <c r="H169" s="214"/>
      <c r="I169" s="215" t="s">
        <v>598</v>
      </c>
      <c r="J169" s="214"/>
      <c r="K169" s="209"/>
    </row>
    <row r="170" spans="1:11" ht="21.75" thickBot="1" x14ac:dyDescent="0.4">
      <c r="A170" s="210" t="s">
        <v>599</v>
      </c>
      <c r="D170" s="216"/>
      <c r="E170" s="216"/>
      <c r="F170" s="216"/>
      <c r="G170" s="208"/>
      <c r="H170" s="216"/>
      <c r="I170" s="216"/>
      <c r="J170" s="216"/>
      <c r="K170" s="209"/>
    </row>
    <row r="171" spans="1:11" ht="16.5" thickBot="1" x14ac:dyDescent="0.3">
      <c r="A171" s="217"/>
      <c r="B171" s="159"/>
      <c r="C171" s="146"/>
      <c r="D171" s="218" t="s">
        <v>600</v>
      </c>
      <c r="E171" s="219"/>
      <c r="F171" s="220"/>
      <c r="G171" s="221"/>
      <c r="H171" s="218" t="s">
        <v>601</v>
      </c>
      <c r="I171" s="222"/>
      <c r="J171" s="223" t="str">
        <f>IFERROR(((F171*(H169/D169))*(J169/F169)),"")</f>
        <v/>
      </c>
      <c r="K171" s="224"/>
    </row>
    <row r="172" spans="1:11" x14ac:dyDescent="0.25">
      <c r="H172" s="1"/>
      <c r="I172" s="2"/>
      <c r="J172" s="225" t="s">
        <v>602</v>
      </c>
      <c r="K172" s="2"/>
    </row>
  </sheetData>
  <sheetProtection algorithmName="SHA-512" hashValue="CLGnWH8qbgyMPmgWQPuK4hUAkcUH+/Qz+nz/T0hHId3X//7Ge1dI1kFXS2YU/q6PgQZJsJEaoPx8QFKV0pMBWw==" saltValue="GDlLz4L5Md3LP79iAGzkoA==" spinCount="100000" sheet="1" objects="1" scenarios="1"/>
  <mergeCells count="4">
    <mergeCell ref="A1:G1"/>
    <mergeCell ref="A163:K165"/>
    <mergeCell ref="D171:E171"/>
    <mergeCell ref="H171:I17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EA109-2F61-487B-9888-B7DC9AF2E70F}">
  <dimension ref="A1:O172"/>
  <sheetViews>
    <sheetView showZeros="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8.5703125" style="2" hidden="1" customWidth="1"/>
    <col min="3" max="3" width="18.7109375" hidden="1" customWidth="1"/>
    <col min="4" max="4" width="14.5703125" style="1" customWidth="1"/>
    <col min="5" max="5" width="10.7109375" style="1" customWidth="1"/>
    <col min="6" max="6" width="16.85546875" style="1" customWidth="1"/>
    <col min="7" max="7" width="10.5703125" style="1" customWidth="1"/>
    <col min="8" max="8" width="11.42578125" style="2"/>
    <col min="9" max="9" width="14" customWidth="1"/>
    <col min="10" max="10" width="21.85546875" customWidth="1"/>
    <col min="11" max="11" width="11.7109375" customWidth="1"/>
  </cols>
  <sheetData>
    <row r="1" spans="1:15" ht="21" x14ac:dyDescent="0.25">
      <c r="A1" s="170" t="s">
        <v>359</v>
      </c>
      <c r="B1" s="170"/>
      <c r="C1" s="170"/>
      <c r="D1" s="170"/>
      <c r="E1" s="170"/>
      <c r="F1" s="170"/>
      <c r="G1" s="170"/>
    </row>
    <row r="2" spans="1:15" s="2" customFormat="1" x14ac:dyDescent="0.25">
      <c r="D2" s="7" t="s">
        <v>358</v>
      </c>
      <c r="E2" s="8" t="s">
        <v>271</v>
      </c>
      <c r="F2" s="7" t="s">
        <v>358</v>
      </c>
      <c r="G2" s="17" t="s">
        <v>271</v>
      </c>
    </row>
    <row r="3" spans="1:15" x14ac:dyDescent="0.25">
      <c r="A3" t="s">
        <v>0</v>
      </c>
      <c r="B3" s="10">
        <v>20.492100720000003</v>
      </c>
      <c r="C3" s="10">
        <v>12.522950440000001</v>
      </c>
      <c r="D3" s="4"/>
      <c r="E3" s="4"/>
      <c r="F3" s="3">
        <f>IFERROR(((B3*D3)),"REVISAR")</f>
        <v>0</v>
      </c>
      <c r="G3" s="3">
        <f>IFERROR((C3*E3),"REVISAR")</f>
        <v>0</v>
      </c>
      <c r="N3" s="33"/>
      <c r="O3" s="33"/>
    </row>
    <row r="4" spans="1:15" x14ac:dyDescent="0.25">
      <c r="A4" t="s">
        <v>1</v>
      </c>
      <c r="B4" s="10">
        <v>21.630550760000002</v>
      </c>
      <c r="C4" s="10">
        <v>13.661400479999998</v>
      </c>
      <c r="D4" s="4"/>
      <c r="E4" s="4"/>
      <c r="F4" s="3">
        <f t="shared" ref="F4:F67" si="0">IFERROR(((B4*D4)),"REVISAR")</f>
        <v>0</v>
      </c>
      <c r="G4" s="3">
        <f t="shared" ref="G4:G67" si="1">IFERROR((C4*E4),"REVISAR")</f>
        <v>0</v>
      </c>
      <c r="N4" s="33"/>
      <c r="O4" s="33"/>
    </row>
    <row r="5" spans="1:15" x14ac:dyDescent="0.25">
      <c r="A5" t="s">
        <v>2</v>
      </c>
      <c r="B5" s="10">
        <v>22.769000800000004</v>
      </c>
      <c r="C5" s="10">
        <v>14.799850519999998</v>
      </c>
      <c r="D5" s="4"/>
      <c r="E5" s="4"/>
      <c r="F5" s="3">
        <f t="shared" si="0"/>
        <v>0</v>
      </c>
      <c r="G5" s="3">
        <f t="shared" si="1"/>
        <v>0</v>
      </c>
      <c r="N5" s="33"/>
      <c r="O5" s="33"/>
    </row>
    <row r="6" spans="1:15" x14ac:dyDescent="0.25">
      <c r="A6" t="s">
        <v>3</v>
      </c>
      <c r="B6" s="10">
        <v>26.18435092</v>
      </c>
      <c r="C6" s="10">
        <v>14.799850519999998</v>
      </c>
      <c r="D6" s="4"/>
      <c r="E6" s="4"/>
      <c r="F6" s="3">
        <f t="shared" si="0"/>
        <v>0</v>
      </c>
      <c r="G6" s="3">
        <f t="shared" si="1"/>
        <v>0</v>
      </c>
      <c r="N6" s="33"/>
      <c r="O6" s="33"/>
    </row>
    <row r="7" spans="1:15" x14ac:dyDescent="0.25">
      <c r="A7" t="s">
        <v>4</v>
      </c>
      <c r="B7" s="10">
        <v>29.599701039999996</v>
      </c>
      <c r="C7" s="10">
        <v>15.938300559999998</v>
      </c>
      <c r="D7" s="4"/>
      <c r="E7" s="4"/>
      <c r="F7" s="3">
        <f t="shared" si="0"/>
        <v>0</v>
      </c>
      <c r="G7" s="3">
        <f t="shared" si="1"/>
        <v>0</v>
      </c>
      <c r="N7" s="33"/>
      <c r="O7" s="33"/>
    </row>
    <row r="8" spans="1:15" x14ac:dyDescent="0.25">
      <c r="A8" t="s">
        <v>5</v>
      </c>
      <c r="B8" s="10">
        <v>30.738151079999998</v>
      </c>
      <c r="C8" s="10">
        <v>18.215200640000003</v>
      </c>
      <c r="D8" s="4"/>
      <c r="E8" s="4"/>
      <c r="F8" s="3">
        <f t="shared" si="0"/>
        <v>0</v>
      </c>
      <c r="G8" s="3">
        <f t="shared" si="1"/>
        <v>0</v>
      </c>
      <c r="N8" s="33"/>
      <c r="O8" s="33"/>
    </row>
    <row r="9" spans="1:15" x14ac:dyDescent="0.25">
      <c r="A9" t="s">
        <v>103</v>
      </c>
      <c r="B9" s="10">
        <v>33.015051159999999</v>
      </c>
      <c r="C9" s="10">
        <v>20.492100720000003</v>
      </c>
      <c r="D9" s="4"/>
      <c r="E9" s="4"/>
      <c r="F9" s="3">
        <f t="shared" si="0"/>
        <v>0</v>
      </c>
      <c r="G9" s="3">
        <f t="shared" si="1"/>
        <v>0</v>
      </c>
      <c r="N9" s="33"/>
      <c r="O9" s="33"/>
    </row>
    <row r="10" spans="1:15" x14ac:dyDescent="0.25">
      <c r="A10" t="s">
        <v>104</v>
      </c>
      <c r="B10" s="10">
        <v>35.291951239999996</v>
      </c>
      <c r="C10" s="10">
        <v>22.769000800000004</v>
      </c>
      <c r="D10" s="4"/>
      <c r="E10" s="4"/>
      <c r="F10" s="3">
        <f t="shared" si="0"/>
        <v>0</v>
      </c>
      <c r="G10" s="3">
        <f t="shared" si="1"/>
        <v>0</v>
      </c>
      <c r="N10" s="33"/>
      <c r="O10" s="33"/>
    </row>
    <row r="11" spans="1:15" x14ac:dyDescent="0.25">
      <c r="A11" t="s">
        <v>6</v>
      </c>
      <c r="B11" s="10">
        <v>37.56885132</v>
      </c>
      <c r="C11" s="10">
        <v>23.907450840000003</v>
      </c>
      <c r="D11" s="4"/>
      <c r="E11" s="44"/>
      <c r="F11" s="3">
        <f t="shared" si="0"/>
        <v>0</v>
      </c>
      <c r="G11" s="3">
        <f t="shared" si="1"/>
        <v>0</v>
      </c>
      <c r="N11" s="33"/>
      <c r="O11" s="33"/>
    </row>
    <row r="12" spans="1:15" x14ac:dyDescent="0.25">
      <c r="A12" t="s">
        <v>105</v>
      </c>
      <c r="B12" s="10">
        <v>38.707301360000002</v>
      </c>
      <c r="C12" s="10">
        <v>0</v>
      </c>
      <c r="D12" s="42"/>
      <c r="E12" s="46"/>
      <c r="F12" s="3">
        <f t="shared" si="0"/>
        <v>0</v>
      </c>
      <c r="G12" s="3">
        <f t="shared" si="1"/>
        <v>0</v>
      </c>
      <c r="N12" s="33"/>
      <c r="O12" s="33"/>
    </row>
    <row r="13" spans="1:15" x14ac:dyDescent="0.25">
      <c r="A13" t="s">
        <v>7</v>
      </c>
      <c r="B13" s="10">
        <v>42.122651480000002</v>
      </c>
      <c r="C13" s="10">
        <v>28.461250999999997</v>
      </c>
      <c r="D13" s="4"/>
      <c r="E13" s="45"/>
      <c r="F13" s="3">
        <f t="shared" si="0"/>
        <v>0</v>
      </c>
      <c r="G13" s="3">
        <f t="shared" si="1"/>
        <v>0</v>
      </c>
      <c r="N13" s="33"/>
      <c r="O13" s="33"/>
    </row>
    <row r="14" spans="1:15" x14ac:dyDescent="0.25">
      <c r="A14" t="s">
        <v>8</v>
      </c>
      <c r="B14" s="2">
        <v>0</v>
      </c>
      <c r="C14">
        <v>0</v>
      </c>
      <c r="D14" s="7" t="s">
        <v>358</v>
      </c>
      <c r="E14" s="8" t="s">
        <v>271</v>
      </c>
      <c r="F14" s="3"/>
      <c r="G14" s="3"/>
      <c r="N14" s="33"/>
      <c r="O14" s="33"/>
    </row>
    <row r="15" spans="1:15" x14ac:dyDescent="0.25">
      <c r="A15" t="s">
        <v>9</v>
      </c>
      <c r="B15" s="10">
        <v>20.492100720000003</v>
      </c>
      <c r="C15" s="10">
        <v>13.661400479999998</v>
      </c>
      <c r="D15" s="4"/>
      <c r="E15" s="4"/>
      <c r="F15" s="3">
        <f t="shared" si="0"/>
        <v>0</v>
      </c>
      <c r="G15" s="3">
        <f t="shared" si="1"/>
        <v>0</v>
      </c>
      <c r="N15" s="33"/>
      <c r="O15" s="33"/>
    </row>
    <row r="16" spans="1:15" x14ac:dyDescent="0.25">
      <c r="A16" t="s">
        <v>10</v>
      </c>
      <c r="B16" s="10">
        <v>21.630550760000002</v>
      </c>
      <c r="C16" s="10">
        <v>14.799850519999998</v>
      </c>
      <c r="D16" s="4"/>
      <c r="E16" s="4"/>
      <c r="F16" s="3">
        <f t="shared" si="0"/>
        <v>0</v>
      </c>
      <c r="G16" s="3">
        <f t="shared" si="1"/>
        <v>0</v>
      </c>
      <c r="N16" s="33"/>
      <c r="O16" s="33"/>
    </row>
    <row r="17" spans="1:15" x14ac:dyDescent="0.25">
      <c r="A17" t="s">
        <v>11</v>
      </c>
      <c r="B17" s="10">
        <v>22.769000800000004</v>
      </c>
      <c r="C17" s="10">
        <v>15.938300559999998</v>
      </c>
      <c r="D17" s="4"/>
      <c r="E17" s="4"/>
      <c r="F17" s="3">
        <f t="shared" si="0"/>
        <v>0</v>
      </c>
      <c r="G17" s="3">
        <f t="shared" si="1"/>
        <v>0</v>
      </c>
      <c r="N17" s="33"/>
      <c r="O17" s="33"/>
    </row>
    <row r="18" spans="1:15" x14ac:dyDescent="0.25">
      <c r="A18" t="s">
        <v>12</v>
      </c>
      <c r="B18" s="10">
        <v>26.18435092</v>
      </c>
      <c r="C18" s="10">
        <v>17.0767506</v>
      </c>
      <c r="D18" s="4"/>
      <c r="E18" s="4"/>
      <c r="F18" s="3">
        <f t="shared" si="0"/>
        <v>0</v>
      </c>
      <c r="G18" s="3">
        <f t="shared" si="1"/>
        <v>0</v>
      </c>
      <c r="N18" s="33"/>
      <c r="O18" s="33"/>
    </row>
    <row r="19" spans="1:15" x14ac:dyDescent="0.25">
      <c r="A19" t="s">
        <v>13</v>
      </c>
      <c r="B19" s="10">
        <v>29.599701039999996</v>
      </c>
      <c r="C19" s="10">
        <v>18.215200640000003</v>
      </c>
      <c r="D19" s="4"/>
      <c r="E19" s="4"/>
      <c r="F19" s="3">
        <f t="shared" si="0"/>
        <v>0</v>
      </c>
      <c r="G19" s="3">
        <f t="shared" si="1"/>
        <v>0</v>
      </c>
      <c r="N19" s="33"/>
      <c r="O19" s="33"/>
    </row>
    <row r="20" spans="1:15" x14ac:dyDescent="0.25">
      <c r="A20" t="s">
        <v>14</v>
      </c>
      <c r="B20" s="10">
        <v>30.738151079999998</v>
      </c>
      <c r="C20" s="10">
        <v>20.492100720000003</v>
      </c>
      <c r="D20" s="4"/>
      <c r="E20" s="4"/>
      <c r="F20" s="3">
        <f t="shared" si="0"/>
        <v>0</v>
      </c>
      <c r="G20" s="3">
        <f t="shared" si="1"/>
        <v>0</v>
      </c>
      <c r="N20" s="33"/>
      <c r="O20" s="33"/>
    </row>
    <row r="21" spans="1:15" x14ac:dyDescent="0.25">
      <c r="A21" t="s">
        <v>106</v>
      </c>
      <c r="B21" s="10">
        <v>33.015051159999999</v>
      </c>
      <c r="C21" s="10">
        <v>22.769000800000004</v>
      </c>
      <c r="D21" s="4"/>
      <c r="E21" s="4"/>
      <c r="F21" s="3">
        <f t="shared" si="0"/>
        <v>0</v>
      </c>
      <c r="G21" s="3">
        <f t="shared" si="1"/>
        <v>0</v>
      </c>
      <c r="N21" s="33"/>
      <c r="O21" s="33"/>
    </row>
    <row r="22" spans="1:15" x14ac:dyDescent="0.25">
      <c r="A22" t="s">
        <v>107</v>
      </c>
      <c r="B22" s="10">
        <v>35.291951239999996</v>
      </c>
      <c r="C22" s="10">
        <v>23.907450840000003</v>
      </c>
      <c r="D22" s="4"/>
      <c r="E22" s="4"/>
      <c r="F22" s="3">
        <f t="shared" si="0"/>
        <v>0</v>
      </c>
      <c r="G22" s="3">
        <f t="shared" si="1"/>
        <v>0</v>
      </c>
      <c r="N22" s="33"/>
      <c r="O22" s="33"/>
    </row>
    <row r="23" spans="1:15" x14ac:dyDescent="0.25">
      <c r="A23" t="s">
        <v>15</v>
      </c>
      <c r="B23" s="10">
        <v>37.56885132</v>
      </c>
      <c r="C23" s="10">
        <v>25.045900880000001</v>
      </c>
      <c r="D23" s="4"/>
      <c r="E23" s="44"/>
      <c r="F23" s="3">
        <f t="shared" si="0"/>
        <v>0</v>
      </c>
      <c r="G23" s="3">
        <f t="shared" si="1"/>
        <v>0</v>
      </c>
      <c r="N23" s="33"/>
      <c r="O23" s="33"/>
    </row>
    <row r="24" spans="1:15" ht="15.75" thickBot="1" x14ac:dyDescent="0.3">
      <c r="A24" t="s">
        <v>108</v>
      </c>
      <c r="B24" s="10">
        <v>38.707301360000002</v>
      </c>
      <c r="C24" s="10">
        <v>0</v>
      </c>
      <c r="D24" s="42"/>
      <c r="E24" s="47"/>
      <c r="F24" s="3">
        <f t="shared" si="0"/>
        <v>0</v>
      </c>
      <c r="G24" s="3">
        <f t="shared" si="1"/>
        <v>0</v>
      </c>
      <c r="N24" s="33"/>
      <c r="O24" s="33"/>
    </row>
    <row r="25" spans="1:15" ht="15.75" thickBot="1" x14ac:dyDescent="0.3">
      <c r="A25" t="s">
        <v>109</v>
      </c>
      <c r="B25" s="10">
        <v>42.122651480000002</v>
      </c>
      <c r="C25" s="10">
        <v>0</v>
      </c>
      <c r="D25" s="42"/>
      <c r="E25" s="48"/>
      <c r="F25" s="3">
        <f t="shared" si="0"/>
        <v>0</v>
      </c>
      <c r="G25" s="3">
        <f t="shared" si="1"/>
        <v>0</v>
      </c>
      <c r="I25" s="186" t="s">
        <v>370</v>
      </c>
      <c r="J25" s="187"/>
      <c r="K25" s="109"/>
      <c r="L25" s="187" t="s">
        <v>371</v>
      </c>
      <c r="M25" s="188"/>
      <c r="N25" s="33"/>
      <c r="O25" s="33"/>
    </row>
    <row r="26" spans="1:15" ht="15.75" thickBot="1" x14ac:dyDescent="0.3">
      <c r="B26" s="2">
        <v>0</v>
      </c>
      <c r="C26">
        <v>0</v>
      </c>
      <c r="D26" s="7" t="s">
        <v>358</v>
      </c>
      <c r="E26" s="20" t="s">
        <v>271</v>
      </c>
      <c r="F26" s="3"/>
      <c r="G26" s="3"/>
      <c r="I26" s="178" t="s">
        <v>372</v>
      </c>
      <c r="J26" s="179"/>
      <c r="K26" s="110"/>
      <c r="L26" s="178" t="s">
        <v>373</v>
      </c>
      <c r="M26" s="179"/>
      <c r="N26" s="33"/>
      <c r="O26" s="33"/>
    </row>
    <row r="27" spans="1:15" ht="15.75" thickBot="1" x14ac:dyDescent="0.3">
      <c r="A27" t="s">
        <v>16</v>
      </c>
      <c r="B27" s="10">
        <v>20.492100720000003</v>
      </c>
      <c r="C27" s="10">
        <v>19.353650680000001</v>
      </c>
      <c r="D27" s="4"/>
      <c r="E27" s="4"/>
      <c r="F27" s="3">
        <f t="shared" si="0"/>
        <v>0</v>
      </c>
      <c r="G27" s="3">
        <f t="shared" si="1"/>
        <v>0</v>
      </c>
      <c r="I27" s="178" t="s">
        <v>374</v>
      </c>
      <c r="J27" s="179"/>
      <c r="K27" s="111"/>
      <c r="L27" s="178" t="s">
        <v>375</v>
      </c>
      <c r="M27" s="179"/>
      <c r="N27" s="33"/>
      <c r="O27" s="33"/>
    </row>
    <row r="28" spans="1:15" ht="16.5" thickBot="1" x14ac:dyDescent="0.35">
      <c r="A28" t="s">
        <v>17</v>
      </c>
      <c r="B28" s="10">
        <v>21.630550760000002</v>
      </c>
      <c r="C28" s="10">
        <v>20.492100720000003</v>
      </c>
      <c r="D28" s="4"/>
      <c r="E28" s="4"/>
      <c r="F28" s="3">
        <f t="shared" si="0"/>
        <v>0</v>
      </c>
      <c r="G28" s="3">
        <f t="shared" si="1"/>
        <v>0</v>
      </c>
      <c r="I28" s="178" t="s">
        <v>376</v>
      </c>
      <c r="J28" s="179"/>
      <c r="K28" s="112"/>
      <c r="L28" s="178" t="s">
        <v>377</v>
      </c>
      <c r="M28" s="179"/>
      <c r="N28" s="33"/>
      <c r="O28" s="33"/>
    </row>
    <row r="29" spans="1:15" ht="16.5" thickBot="1" x14ac:dyDescent="0.35">
      <c r="A29" t="s">
        <v>18</v>
      </c>
      <c r="B29" s="10">
        <v>22.769000800000004</v>
      </c>
      <c r="C29" s="10">
        <v>22.769000800000004</v>
      </c>
      <c r="D29" s="4"/>
      <c r="E29" s="4"/>
      <c r="F29" s="3">
        <f t="shared" si="0"/>
        <v>0</v>
      </c>
      <c r="G29" s="3">
        <f t="shared" si="1"/>
        <v>0</v>
      </c>
      <c r="I29" s="178" t="s">
        <v>378</v>
      </c>
      <c r="J29" s="179"/>
      <c r="K29" s="113"/>
      <c r="L29" s="178" t="s">
        <v>379</v>
      </c>
      <c r="M29" s="179"/>
      <c r="N29" s="33"/>
      <c r="O29" s="33"/>
    </row>
    <row r="30" spans="1:15" ht="15.75" thickBot="1" x14ac:dyDescent="0.3">
      <c r="A30" t="s">
        <v>19</v>
      </c>
      <c r="B30" s="10">
        <v>26.18435092</v>
      </c>
      <c r="C30" s="10">
        <v>26.18435092</v>
      </c>
      <c r="D30" s="4"/>
      <c r="E30" s="4"/>
      <c r="F30" s="3">
        <f t="shared" si="0"/>
        <v>0</v>
      </c>
      <c r="G30" s="3">
        <f t="shared" si="1"/>
        <v>0</v>
      </c>
      <c r="I30" s="178" t="s">
        <v>380</v>
      </c>
      <c r="J30" s="179"/>
      <c r="K30" s="114"/>
      <c r="L30" s="178" t="s">
        <v>381</v>
      </c>
      <c r="M30" s="179"/>
      <c r="N30" s="33"/>
      <c r="O30" s="33"/>
    </row>
    <row r="31" spans="1:15" ht="15.75" thickBot="1" x14ac:dyDescent="0.3">
      <c r="A31" t="s">
        <v>20</v>
      </c>
      <c r="B31" s="10">
        <v>29.599701039999996</v>
      </c>
      <c r="C31" s="10">
        <v>28.461250999999997</v>
      </c>
      <c r="D31" s="4"/>
      <c r="E31" s="4"/>
      <c r="F31" s="3">
        <f t="shared" si="0"/>
        <v>0</v>
      </c>
      <c r="G31" s="3">
        <f t="shared" si="1"/>
        <v>0</v>
      </c>
      <c r="I31" s="178" t="s">
        <v>382</v>
      </c>
      <c r="J31" s="179"/>
      <c r="K31" s="115"/>
      <c r="L31" s="182" t="s">
        <v>383</v>
      </c>
      <c r="M31" s="183"/>
      <c r="N31" s="33"/>
      <c r="O31" s="33"/>
    </row>
    <row r="32" spans="1:15" ht="15.75" thickBot="1" x14ac:dyDescent="0.3">
      <c r="A32" t="s">
        <v>21</v>
      </c>
      <c r="B32" s="10">
        <v>30.738151079999998</v>
      </c>
      <c r="C32" s="10">
        <v>30.738151079999998</v>
      </c>
      <c r="D32" s="4"/>
      <c r="E32" s="4"/>
      <c r="F32" s="3">
        <f t="shared" si="0"/>
        <v>0</v>
      </c>
      <c r="G32" s="3">
        <f t="shared" si="1"/>
        <v>0</v>
      </c>
      <c r="I32" s="178" t="s">
        <v>384</v>
      </c>
      <c r="J32" s="179"/>
      <c r="K32" s="116"/>
      <c r="L32" s="184" t="s">
        <v>385</v>
      </c>
      <c r="M32" s="185"/>
      <c r="N32" s="33"/>
      <c r="O32" s="33"/>
    </row>
    <row r="33" spans="1:15" ht="16.5" thickBot="1" x14ac:dyDescent="0.35">
      <c r="A33" t="s">
        <v>110</v>
      </c>
      <c r="B33" s="10">
        <v>33.015051159999999</v>
      </c>
      <c r="C33" s="10">
        <v>33.015051159999999</v>
      </c>
      <c r="D33" s="4"/>
      <c r="E33" s="4"/>
      <c r="F33" s="3">
        <f t="shared" si="0"/>
        <v>0</v>
      </c>
      <c r="G33" s="3">
        <f t="shared" si="1"/>
        <v>0</v>
      </c>
      <c r="I33" s="178" t="s">
        <v>386</v>
      </c>
      <c r="J33" s="179"/>
      <c r="K33" s="117"/>
      <c r="L33" s="180" t="s">
        <v>387</v>
      </c>
      <c r="M33" s="181"/>
      <c r="N33" s="33"/>
      <c r="O33" s="33"/>
    </row>
    <row r="34" spans="1:15" x14ac:dyDescent="0.25">
      <c r="A34" t="s">
        <v>111</v>
      </c>
      <c r="B34" s="10">
        <v>35.291951239999996</v>
      </c>
      <c r="C34" s="10">
        <v>35.291951239999996</v>
      </c>
      <c r="D34" s="4"/>
      <c r="E34" s="4"/>
      <c r="F34" s="3">
        <f t="shared" si="0"/>
        <v>0</v>
      </c>
      <c r="G34" s="3">
        <f t="shared" si="1"/>
        <v>0</v>
      </c>
      <c r="N34" s="33"/>
      <c r="O34" s="33"/>
    </row>
    <row r="35" spans="1:15" x14ac:dyDescent="0.25">
      <c r="A35" t="s">
        <v>22</v>
      </c>
      <c r="B35" s="10">
        <v>37.56885132</v>
      </c>
      <c r="C35" s="10">
        <v>37.56885132</v>
      </c>
      <c r="D35" s="4"/>
      <c r="E35" s="44"/>
      <c r="F35" s="3">
        <f t="shared" si="0"/>
        <v>0</v>
      </c>
      <c r="G35" s="3">
        <f t="shared" si="1"/>
        <v>0</v>
      </c>
      <c r="N35" s="33"/>
      <c r="O35" s="33"/>
    </row>
    <row r="36" spans="1:15" x14ac:dyDescent="0.25">
      <c r="A36" t="s">
        <v>112</v>
      </c>
      <c r="B36" s="10">
        <v>38.707301360000002</v>
      </c>
      <c r="C36" s="10">
        <v>0</v>
      </c>
      <c r="D36" s="42"/>
      <c r="E36" s="49"/>
      <c r="F36" s="3">
        <f t="shared" si="0"/>
        <v>0</v>
      </c>
      <c r="G36" s="3">
        <f t="shared" si="1"/>
        <v>0</v>
      </c>
      <c r="N36" s="33"/>
      <c r="O36" s="33"/>
    </row>
    <row r="37" spans="1:15" x14ac:dyDescent="0.25">
      <c r="A37" t="s">
        <v>23</v>
      </c>
      <c r="B37" s="10">
        <v>42.122651480000002</v>
      </c>
      <c r="C37" s="10">
        <v>42.122651480000002</v>
      </c>
      <c r="D37" s="4"/>
      <c r="E37" s="45"/>
      <c r="F37" s="3">
        <f t="shared" si="0"/>
        <v>0</v>
      </c>
      <c r="G37" s="3">
        <f t="shared" si="1"/>
        <v>0</v>
      </c>
      <c r="N37" s="33"/>
      <c r="O37" s="33"/>
    </row>
    <row r="38" spans="1:15" x14ac:dyDescent="0.25">
      <c r="B38" s="2">
        <v>0</v>
      </c>
      <c r="C38">
        <v>0</v>
      </c>
      <c r="D38" s="7" t="s">
        <v>358</v>
      </c>
      <c r="E38" s="8" t="s">
        <v>271</v>
      </c>
      <c r="F38" s="3"/>
      <c r="G38" s="3"/>
      <c r="N38" s="33"/>
      <c r="O38" s="33"/>
    </row>
    <row r="39" spans="1:15" x14ac:dyDescent="0.25">
      <c r="A39" t="s">
        <v>24</v>
      </c>
      <c r="B39" s="10">
        <v>26.18435092</v>
      </c>
      <c r="C39" s="10">
        <v>20.492100720000003</v>
      </c>
      <c r="D39" s="4"/>
      <c r="E39" s="4"/>
      <c r="F39" s="3">
        <f t="shared" si="0"/>
        <v>0</v>
      </c>
      <c r="G39" s="3">
        <f t="shared" si="1"/>
        <v>0</v>
      </c>
      <c r="N39" s="33"/>
      <c r="O39" s="33"/>
    </row>
    <row r="40" spans="1:15" x14ac:dyDescent="0.25">
      <c r="A40" t="s">
        <v>25</v>
      </c>
      <c r="B40" s="10">
        <v>27.322800959999995</v>
      </c>
      <c r="C40" s="10">
        <v>21.630550760000002</v>
      </c>
      <c r="D40" s="4"/>
      <c r="E40" s="4"/>
      <c r="F40" s="3">
        <f t="shared" si="0"/>
        <v>0</v>
      </c>
      <c r="G40" s="3">
        <f t="shared" si="1"/>
        <v>0</v>
      </c>
      <c r="N40" s="33"/>
      <c r="O40" s="33"/>
    </row>
    <row r="41" spans="1:15" x14ac:dyDescent="0.25">
      <c r="A41" t="s">
        <v>26</v>
      </c>
      <c r="B41" s="10">
        <v>30.738151079999998</v>
      </c>
      <c r="C41" s="10">
        <v>23.907450840000003</v>
      </c>
      <c r="D41" s="4"/>
      <c r="E41" s="4"/>
      <c r="F41" s="3">
        <f t="shared" si="0"/>
        <v>0</v>
      </c>
      <c r="G41" s="3">
        <f t="shared" si="1"/>
        <v>0</v>
      </c>
      <c r="N41" s="33"/>
      <c r="O41" s="33"/>
    </row>
    <row r="42" spans="1:15" x14ac:dyDescent="0.25">
      <c r="A42" t="s">
        <v>27</v>
      </c>
      <c r="B42" s="10">
        <v>33.015051159999999</v>
      </c>
      <c r="C42" s="10">
        <v>26.18435092</v>
      </c>
      <c r="D42" s="4"/>
      <c r="E42" s="4"/>
      <c r="F42" s="3">
        <f t="shared" si="0"/>
        <v>0</v>
      </c>
      <c r="G42" s="3">
        <f t="shared" si="1"/>
        <v>0</v>
      </c>
      <c r="N42" s="33"/>
      <c r="O42" s="33"/>
    </row>
    <row r="43" spans="1:15" x14ac:dyDescent="0.25">
      <c r="A43" t="s">
        <v>28</v>
      </c>
      <c r="B43" s="10">
        <v>35.291951239999996</v>
      </c>
      <c r="C43" s="10">
        <v>29.599701039999996</v>
      </c>
      <c r="D43" s="4"/>
      <c r="E43" s="4"/>
      <c r="F43" s="3">
        <f t="shared" si="0"/>
        <v>0</v>
      </c>
      <c r="G43" s="3">
        <f t="shared" si="1"/>
        <v>0</v>
      </c>
      <c r="N43" s="33"/>
      <c r="O43" s="33"/>
    </row>
    <row r="44" spans="1:15" x14ac:dyDescent="0.25">
      <c r="A44" t="s">
        <v>29</v>
      </c>
      <c r="B44" s="10">
        <v>42.122651480000002</v>
      </c>
      <c r="C44" s="10">
        <v>31.876601119999997</v>
      </c>
      <c r="D44" s="4"/>
      <c r="E44" s="4"/>
      <c r="F44" s="3">
        <f t="shared" si="0"/>
        <v>0</v>
      </c>
      <c r="G44" s="3">
        <f t="shared" si="1"/>
        <v>0</v>
      </c>
      <c r="J44" s="2"/>
      <c r="K44" s="2"/>
      <c r="L44" s="2"/>
      <c r="M44" s="2"/>
      <c r="N44" s="33"/>
      <c r="O44" s="33"/>
    </row>
    <row r="45" spans="1:15" x14ac:dyDescent="0.25">
      <c r="A45" t="s">
        <v>113</v>
      </c>
      <c r="B45" s="10">
        <v>44.399551559999999</v>
      </c>
      <c r="C45" s="10">
        <v>34.153501200000001</v>
      </c>
      <c r="D45" s="4"/>
      <c r="E45" s="4"/>
      <c r="F45" s="3">
        <f t="shared" si="0"/>
        <v>0</v>
      </c>
      <c r="G45" s="3">
        <f t="shared" si="1"/>
        <v>0</v>
      </c>
      <c r="J45" s="2"/>
      <c r="K45" s="2"/>
      <c r="L45" s="2"/>
      <c r="M45" s="2"/>
      <c r="N45" s="33"/>
      <c r="O45" s="33"/>
    </row>
    <row r="46" spans="1:15" s="2" customFormat="1" x14ac:dyDescent="0.25">
      <c r="A46" t="s">
        <v>114</v>
      </c>
      <c r="B46" s="10">
        <v>47.814901680000006</v>
      </c>
      <c r="C46" s="10">
        <v>35.291951239999996</v>
      </c>
      <c r="D46" s="44"/>
      <c r="E46" s="4"/>
      <c r="F46" s="3">
        <f t="shared" si="0"/>
        <v>0</v>
      </c>
      <c r="G46" s="3">
        <f t="shared" si="1"/>
        <v>0</v>
      </c>
      <c r="N46" s="33"/>
      <c r="O46" s="33"/>
    </row>
    <row r="47" spans="1:15" s="2" customFormat="1" x14ac:dyDescent="0.25">
      <c r="A47" t="s">
        <v>30</v>
      </c>
      <c r="B47" s="10">
        <v>0</v>
      </c>
      <c r="C47" s="10">
        <v>37.56885132</v>
      </c>
      <c r="D47" s="51"/>
      <c r="E47" s="38"/>
      <c r="F47" s="3">
        <f t="shared" si="0"/>
        <v>0</v>
      </c>
      <c r="G47" s="3">
        <f t="shared" si="1"/>
        <v>0</v>
      </c>
      <c r="N47" s="33"/>
      <c r="O47" s="33"/>
    </row>
    <row r="48" spans="1:15" s="2" customFormat="1" x14ac:dyDescent="0.25">
      <c r="A48" t="s">
        <v>8</v>
      </c>
      <c r="B48" s="2">
        <v>0</v>
      </c>
      <c r="C48">
        <v>0</v>
      </c>
      <c r="D48" s="7" t="s">
        <v>358</v>
      </c>
      <c r="E48" s="8" t="s">
        <v>271</v>
      </c>
      <c r="F48" s="3"/>
      <c r="G48" s="3"/>
      <c r="N48" s="33"/>
      <c r="O48" s="33"/>
    </row>
    <row r="49" spans="1:15" s="2" customFormat="1" x14ac:dyDescent="0.25">
      <c r="A49" t="s">
        <v>31</v>
      </c>
      <c r="B49" s="10">
        <v>26.18435092</v>
      </c>
      <c r="C49" s="10">
        <v>21.630550760000002</v>
      </c>
      <c r="D49" s="4"/>
      <c r="E49" s="4"/>
      <c r="F49" s="3">
        <f t="shared" si="0"/>
        <v>0</v>
      </c>
      <c r="G49" s="3">
        <f t="shared" si="1"/>
        <v>0</v>
      </c>
      <c r="N49" s="33"/>
      <c r="O49" s="33"/>
    </row>
    <row r="50" spans="1:15" s="2" customFormat="1" x14ac:dyDescent="0.25">
      <c r="A50" t="s">
        <v>32</v>
      </c>
      <c r="B50" s="10">
        <v>27.322800959999995</v>
      </c>
      <c r="C50" s="10">
        <v>23.907450840000003</v>
      </c>
      <c r="D50" s="4"/>
      <c r="E50" s="4"/>
      <c r="F50" s="3">
        <f t="shared" si="0"/>
        <v>0</v>
      </c>
      <c r="G50" s="3">
        <f t="shared" si="1"/>
        <v>0</v>
      </c>
      <c r="N50" s="33"/>
      <c r="O50" s="33"/>
    </row>
    <row r="51" spans="1:15" s="2" customFormat="1" x14ac:dyDescent="0.25">
      <c r="A51" t="s">
        <v>33</v>
      </c>
      <c r="B51" s="10">
        <v>30.738151079999998</v>
      </c>
      <c r="C51" s="10">
        <v>26.18435092</v>
      </c>
      <c r="D51" s="4"/>
      <c r="E51" s="4"/>
      <c r="F51" s="3">
        <f t="shared" si="0"/>
        <v>0</v>
      </c>
      <c r="G51" s="3">
        <f t="shared" si="1"/>
        <v>0</v>
      </c>
      <c r="N51" s="33"/>
      <c r="O51" s="33"/>
    </row>
    <row r="52" spans="1:15" s="2" customFormat="1" x14ac:dyDescent="0.25">
      <c r="A52" t="s">
        <v>34</v>
      </c>
      <c r="B52" s="10">
        <v>33.015051159999999</v>
      </c>
      <c r="C52" s="10">
        <v>28.461250999999997</v>
      </c>
      <c r="D52" s="4"/>
      <c r="E52" s="4"/>
      <c r="F52" s="3">
        <f t="shared" si="0"/>
        <v>0</v>
      </c>
      <c r="G52" s="3">
        <f t="shared" si="1"/>
        <v>0</v>
      </c>
      <c r="N52" s="33"/>
      <c r="O52" s="33"/>
    </row>
    <row r="53" spans="1:15" s="2" customFormat="1" x14ac:dyDescent="0.25">
      <c r="A53" t="s">
        <v>35</v>
      </c>
      <c r="B53" s="10">
        <v>35.291951239999996</v>
      </c>
      <c r="C53" s="10">
        <v>30.738151079999998</v>
      </c>
      <c r="D53" s="4"/>
      <c r="E53" s="4"/>
      <c r="F53" s="3">
        <f t="shared" si="0"/>
        <v>0</v>
      </c>
      <c r="G53" s="3">
        <f t="shared" si="1"/>
        <v>0</v>
      </c>
      <c r="N53" s="33"/>
      <c r="O53" s="33"/>
    </row>
    <row r="54" spans="1:15" s="2" customFormat="1" x14ac:dyDescent="0.25">
      <c r="A54" t="s">
        <v>36</v>
      </c>
      <c r="B54" s="10">
        <v>42.122651480000002</v>
      </c>
      <c r="C54" s="10">
        <v>34.153501200000001</v>
      </c>
      <c r="D54" s="4"/>
      <c r="E54" s="4"/>
      <c r="F54" s="3">
        <f t="shared" si="0"/>
        <v>0</v>
      </c>
      <c r="G54" s="3">
        <f t="shared" si="1"/>
        <v>0</v>
      </c>
      <c r="N54" s="33"/>
      <c r="O54" s="33"/>
    </row>
    <row r="55" spans="1:15" s="2" customFormat="1" x14ac:dyDescent="0.25">
      <c r="A55" t="s">
        <v>117</v>
      </c>
      <c r="B55" s="10">
        <v>44.399551559999999</v>
      </c>
      <c r="C55" s="10">
        <v>36.430401280000005</v>
      </c>
      <c r="D55" s="4"/>
      <c r="E55" s="4"/>
      <c r="F55" s="3">
        <f t="shared" si="0"/>
        <v>0</v>
      </c>
      <c r="G55" s="3">
        <f t="shared" si="1"/>
        <v>0</v>
      </c>
      <c r="N55" s="33"/>
      <c r="O55" s="33"/>
    </row>
    <row r="56" spans="1:15" s="2" customFormat="1" x14ac:dyDescent="0.25">
      <c r="A56" t="s">
        <v>118</v>
      </c>
      <c r="B56" s="10">
        <v>47.814901680000006</v>
      </c>
      <c r="C56" s="10">
        <v>38.707301360000002</v>
      </c>
      <c r="D56" s="44"/>
      <c r="E56" s="4"/>
      <c r="F56" s="3">
        <f t="shared" si="0"/>
        <v>0</v>
      </c>
      <c r="G56" s="3">
        <f t="shared" si="1"/>
        <v>0</v>
      </c>
      <c r="N56" s="33"/>
      <c r="O56" s="33"/>
    </row>
    <row r="57" spans="1:15" s="2" customFormat="1" x14ac:dyDescent="0.25">
      <c r="A57" t="s">
        <v>37</v>
      </c>
      <c r="B57" s="10">
        <v>0</v>
      </c>
      <c r="C57" s="10">
        <v>40.984201440000007</v>
      </c>
      <c r="D57" s="51"/>
      <c r="E57" s="38"/>
      <c r="F57" s="3">
        <f t="shared" si="0"/>
        <v>0</v>
      </c>
      <c r="G57" s="3">
        <f t="shared" si="1"/>
        <v>0</v>
      </c>
      <c r="N57" s="33"/>
      <c r="O57" s="33"/>
    </row>
    <row r="58" spans="1:15" s="2" customFormat="1" x14ac:dyDescent="0.25">
      <c r="A58"/>
      <c r="B58" s="2">
        <v>0</v>
      </c>
      <c r="C58">
        <v>0</v>
      </c>
      <c r="D58" s="7" t="s">
        <v>358</v>
      </c>
      <c r="E58" s="8" t="s">
        <v>271</v>
      </c>
      <c r="F58" s="3"/>
      <c r="G58" s="3"/>
      <c r="N58" s="33"/>
      <c r="O58" s="33"/>
    </row>
    <row r="59" spans="1:15" s="2" customFormat="1" x14ac:dyDescent="0.25">
      <c r="A59" t="s">
        <v>38</v>
      </c>
      <c r="B59" s="10">
        <v>26.18435092</v>
      </c>
      <c r="C59" s="10">
        <v>23.907450840000003</v>
      </c>
      <c r="D59" s="4"/>
      <c r="E59" s="4"/>
      <c r="F59" s="3">
        <f t="shared" si="0"/>
        <v>0</v>
      </c>
      <c r="G59" s="3">
        <f t="shared" si="1"/>
        <v>0</v>
      </c>
      <c r="N59" s="33"/>
      <c r="O59" s="33"/>
    </row>
    <row r="60" spans="1:15" s="2" customFormat="1" x14ac:dyDescent="0.25">
      <c r="A60" t="s">
        <v>39</v>
      </c>
      <c r="B60" s="10">
        <v>27.322800959999995</v>
      </c>
      <c r="C60" s="10">
        <v>26.18435092</v>
      </c>
      <c r="D60" s="4"/>
      <c r="E60" s="4"/>
      <c r="F60" s="3">
        <f t="shared" si="0"/>
        <v>0</v>
      </c>
      <c r="G60" s="3">
        <f t="shared" si="1"/>
        <v>0</v>
      </c>
      <c r="N60" s="33"/>
      <c r="O60" s="33"/>
    </row>
    <row r="61" spans="1:15" s="2" customFormat="1" x14ac:dyDescent="0.25">
      <c r="A61" t="s">
        <v>40</v>
      </c>
      <c r="B61" s="10">
        <v>30.738151079999998</v>
      </c>
      <c r="C61" s="10">
        <v>28.461250999999997</v>
      </c>
      <c r="D61" s="4"/>
      <c r="E61" s="4"/>
      <c r="F61" s="3">
        <f t="shared" si="0"/>
        <v>0</v>
      </c>
      <c r="G61" s="3">
        <f t="shared" si="1"/>
        <v>0</v>
      </c>
      <c r="N61" s="33"/>
      <c r="O61" s="33"/>
    </row>
    <row r="62" spans="1:15" s="2" customFormat="1" x14ac:dyDescent="0.25">
      <c r="A62" t="s">
        <v>41</v>
      </c>
      <c r="B62" s="10">
        <v>33.015051159999999</v>
      </c>
      <c r="C62" s="10">
        <v>30.738151079999998</v>
      </c>
      <c r="D62" s="4"/>
      <c r="E62" s="4"/>
      <c r="F62" s="3">
        <f t="shared" si="0"/>
        <v>0</v>
      </c>
      <c r="G62" s="3">
        <f t="shared" si="1"/>
        <v>0</v>
      </c>
      <c r="N62" s="33"/>
      <c r="O62" s="33"/>
    </row>
    <row r="63" spans="1:15" s="2" customFormat="1" x14ac:dyDescent="0.25">
      <c r="A63" t="s">
        <v>42</v>
      </c>
      <c r="B63" s="10">
        <v>35.291951239999996</v>
      </c>
      <c r="C63" s="10">
        <v>35.291951239999996</v>
      </c>
      <c r="D63" s="4"/>
      <c r="E63" s="4"/>
      <c r="F63" s="3">
        <f t="shared" si="0"/>
        <v>0</v>
      </c>
      <c r="G63" s="3">
        <f t="shared" si="1"/>
        <v>0</v>
      </c>
      <c r="N63" s="33"/>
      <c r="O63" s="33"/>
    </row>
    <row r="64" spans="1:15" s="2" customFormat="1" x14ac:dyDescent="0.25">
      <c r="A64" t="s">
        <v>43</v>
      </c>
      <c r="B64" s="10">
        <v>42.122651480000002</v>
      </c>
      <c r="C64" s="10">
        <v>37.56885132</v>
      </c>
      <c r="D64" s="4"/>
      <c r="E64" s="4"/>
      <c r="F64" s="3">
        <f t="shared" si="0"/>
        <v>0</v>
      </c>
      <c r="G64" s="3">
        <f t="shared" si="1"/>
        <v>0</v>
      </c>
      <c r="N64" s="33"/>
      <c r="O64" s="33"/>
    </row>
    <row r="65" spans="1:15" s="2" customFormat="1" x14ac:dyDescent="0.25">
      <c r="A65" t="s">
        <v>121</v>
      </c>
      <c r="B65" s="10">
        <v>44.399551559999999</v>
      </c>
      <c r="C65" s="10">
        <v>39.845751399999997</v>
      </c>
      <c r="D65" s="4"/>
      <c r="E65" s="4"/>
      <c r="F65" s="3">
        <f t="shared" si="0"/>
        <v>0</v>
      </c>
      <c r="G65" s="3">
        <f t="shared" si="1"/>
        <v>0</v>
      </c>
      <c r="N65" s="33"/>
      <c r="O65" s="33"/>
    </row>
    <row r="66" spans="1:15" s="2" customFormat="1" x14ac:dyDescent="0.25">
      <c r="A66" t="s">
        <v>122</v>
      </c>
      <c r="B66" s="10">
        <v>47.814901680000006</v>
      </c>
      <c r="C66" s="10">
        <v>43.261101520000004</v>
      </c>
      <c r="D66" s="44"/>
      <c r="E66" s="4"/>
      <c r="F66" s="3">
        <f t="shared" si="0"/>
        <v>0</v>
      </c>
      <c r="G66" s="3">
        <f t="shared" si="1"/>
        <v>0</v>
      </c>
      <c r="N66" s="33"/>
      <c r="O66" s="33"/>
    </row>
    <row r="67" spans="1:15" s="2" customFormat="1" x14ac:dyDescent="0.25">
      <c r="A67" t="s">
        <v>44</v>
      </c>
      <c r="B67" s="10">
        <v>0</v>
      </c>
      <c r="C67" s="10">
        <v>45.538001600000008</v>
      </c>
      <c r="D67" s="51"/>
      <c r="E67" s="38"/>
      <c r="F67" s="3">
        <f t="shared" si="0"/>
        <v>0</v>
      </c>
      <c r="G67" s="3">
        <f t="shared" si="1"/>
        <v>0</v>
      </c>
      <c r="N67" s="33"/>
      <c r="O67" s="33"/>
    </row>
    <row r="68" spans="1:15" s="2" customFormat="1" x14ac:dyDescent="0.25">
      <c r="A68"/>
      <c r="B68" s="2">
        <v>0</v>
      </c>
      <c r="C68">
        <v>0</v>
      </c>
      <c r="D68" s="7" t="s">
        <v>358</v>
      </c>
      <c r="E68" s="8" t="s">
        <v>271</v>
      </c>
      <c r="F68" s="3"/>
      <c r="G68" s="3"/>
      <c r="N68" s="33"/>
      <c r="O68" s="33"/>
    </row>
    <row r="69" spans="1:15" s="2" customFormat="1" x14ac:dyDescent="0.25">
      <c r="A69" t="s">
        <v>45</v>
      </c>
      <c r="B69" s="10">
        <v>26.18435092</v>
      </c>
      <c r="C69" s="10">
        <v>26.18435092</v>
      </c>
      <c r="D69" s="4"/>
      <c r="E69" s="4"/>
      <c r="F69" s="3">
        <f t="shared" ref="F69:F132" si="2">IFERROR(((B69*D69)),"REVISAR")</f>
        <v>0</v>
      </c>
      <c r="G69" s="3">
        <f t="shared" ref="G69:G132" si="3">IFERROR((C69*E69),"REVISAR")</f>
        <v>0</v>
      </c>
      <c r="N69" s="33"/>
      <c r="O69" s="33"/>
    </row>
    <row r="70" spans="1:15" s="2" customFormat="1" x14ac:dyDescent="0.25">
      <c r="A70" t="s">
        <v>46</v>
      </c>
      <c r="B70" s="10">
        <v>27.322800959999995</v>
      </c>
      <c r="C70" s="10">
        <v>27.322800959999995</v>
      </c>
      <c r="D70" s="4"/>
      <c r="E70" s="4"/>
      <c r="F70" s="3">
        <f t="shared" si="2"/>
        <v>0</v>
      </c>
      <c r="G70" s="3">
        <f t="shared" si="3"/>
        <v>0</v>
      </c>
      <c r="N70" s="33"/>
      <c r="O70" s="33"/>
    </row>
    <row r="71" spans="1:15" s="2" customFormat="1" x14ac:dyDescent="0.25">
      <c r="A71" t="s">
        <v>47</v>
      </c>
      <c r="B71" s="10">
        <v>30.738151079999998</v>
      </c>
      <c r="C71" s="10">
        <v>30.738151079999998</v>
      </c>
      <c r="D71" s="4"/>
      <c r="E71" s="4"/>
      <c r="F71" s="3">
        <f t="shared" si="2"/>
        <v>0</v>
      </c>
      <c r="G71" s="3">
        <f t="shared" si="3"/>
        <v>0</v>
      </c>
      <c r="N71" s="33"/>
      <c r="O71" s="33"/>
    </row>
    <row r="72" spans="1:15" s="2" customFormat="1" x14ac:dyDescent="0.25">
      <c r="A72" t="s">
        <v>48</v>
      </c>
      <c r="B72" s="10">
        <v>33.015051159999999</v>
      </c>
      <c r="C72" s="10">
        <v>33.015051159999999</v>
      </c>
      <c r="D72" s="4"/>
      <c r="E72" s="4"/>
      <c r="F72" s="3">
        <f t="shared" si="2"/>
        <v>0</v>
      </c>
      <c r="G72" s="3">
        <f t="shared" si="3"/>
        <v>0</v>
      </c>
      <c r="N72" s="33"/>
      <c r="O72" s="33"/>
    </row>
    <row r="73" spans="1:15" s="2" customFormat="1" x14ac:dyDescent="0.25">
      <c r="A73" t="s">
        <v>49</v>
      </c>
      <c r="B73" s="10">
        <v>35.291951239999996</v>
      </c>
      <c r="C73" s="10">
        <v>35.291951239999996</v>
      </c>
      <c r="D73" s="4"/>
      <c r="E73" s="4"/>
      <c r="F73" s="3">
        <f t="shared" si="2"/>
        <v>0</v>
      </c>
      <c r="G73" s="3">
        <f t="shared" si="3"/>
        <v>0</v>
      </c>
      <c r="N73" s="33"/>
      <c r="O73" s="33"/>
    </row>
    <row r="74" spans="1:15" s="2" customFormat="1" x14ac:dyDescent="0.25">
      <c r="A74" t="s">
        <v>50</v>
      </c>
      <c r="B74" s="10">
        <v>42.122651480000002</v>
      </c>
      <c r="C74" s="10">
        <v>42.122651480000002</v>
      </c>
      <c r="D74" s="4"/>
      <c r="E74" s="4"/>
      <c r="F74" s="3">
        <f t="shared" si="2"/>
        <v>0</v>
      </c>
      <c r="G74" s="3">
        <f t="shared" si="3"/>
        <v>0</v>
      </c>
      <c r="N74" s="33"/>
      <c r="O74" s="33"/>
    </row>
    <row r="75" spans="1:15" s="2" customFormat="1" x14ac:dyDescent="0.25">
      <c r="A75" t="s">
        <v>125</v>
      </c>
      <c r="B75" s="10">
        <v>44.399551559999999</v>
      </c>
      <c r="C75" s="10">
        <v>44.399551559999999</v>
      </c>
      <c r="D75" s="4"/>
      <c r="E75" s="4"/>
      <c r="F75" s="3">
        <f t="shared" si="2"/>
        <v>0</v>
      </c>
      <c r="G75" s="3">
        <f t="shared" si="3"/>
        <v>0</v>
      </c>
      <c r="N75" s="33"/>
      <c r="O75" s="33"/>
    </row>
    <row r="76" spans="1:15" s="2" customFormat="1" x14ac:dyDescent="0.25">
      <c r="A76" t="s">
        <v>126</v>
      </c>
      <c r="B76" s="10">
        <v>47.814901680000006</v>
      </c>
      <c r="C76" s="10">
        <v>47.814901680000006</v>
      </c>
      <c r="D76" s="44"/>
      <c r="E76" s="4"/>
      <c r="F76" s="3">
        <f t="shared" si="2"/>
        <v>0</v>
      </c>
      <c r="G76" s="3">
        <f t="shared" si="3"/>
        <v>0</v>
      </c>
      <c r="N76" s="33"/>
      <c r="O76" s="33"/>
    </row>
    <row r="77" spans="1:15" s="2" customFormat="1" x14ac:dyDescent="0.25">
      <c r="A77" t="s">
        <v>127</v>
      </c>
      <c r="B77" s="10">
        <v>0</v>
      </c>
      <c r="C77" s="10">
        <v>48.953351720000001</v>
      </c>
      <c r="D77" s="51"/>
      <c r="E77" s="38"/>
      <c r="F77" s="3">
        <f t="shared" si="2"/>
        <v>0</v>
      </c>
      <c r="G77" s="3">
        <f t="shared" si="3"/>
        <v>0</v>
      </c>
      <c r="N77" s="33"/>
      <c r="O77" s="33"/>
    </row>
    <row r="78" spans="1:15" s="2" customFormat="1" x14ac:dyDescent="0.25">
      <c r="A78"/>
      <c r="B78" s="2">
        <v>0</v>
      </c>
      <c r="C78">
        <v>0</v>
      </c>
      <c r="D78" s="7" t="s">
        <v>358</v>
      </c>
      <c r="E78" s="8" t="s">
        <v>271</v>
      </c>
      <c r="F78" s="3"/>
      <c r="G78" s="3"/>
      <c r="N78" s="33"/>
      <c r="O78" s="33"/>
    </row>
    <row r="79" spans="1:15" s="2" customFormat="1" x14ac:dyDescent="0.25">
      <c r="A79" t="s">
        <v>51</v>
      </c>
      <c r="B79" s="10">
        <v>30.738151079999998</v>
      </c>
      <c r="C79" s="10">
        <v>28.461250999999997</v>
      </c>
      <c r="D79" s="4"/>
      <c r="E79" s="4"/>
      <c r="F79" s="3">
        <f t="shared" si="2"/>
        <v>0</v>
      </c>
      <c r="G79" s="3">
        <f t="shared" si="3"/>
        <v>0</v>
      </c>
      <c r="N79" s="33"/>
      <c r="O79" s="33"/>
    </row>
    <row r="80" spans="1:15" s="2" customFormat="1" x14ac:dyDescent="0.25">
      <c r="A80" t="s">
        <v>52</v>
      </c>
      <c r="B80" s="10">
        <v>34.153501200000001</v>
      </c>
      <c r="C80" s="10">
        <v>29.599701039999996</v>
      </c>
      <c r="D80" s="4"/>
      <c r="E80" s="4"/>
      <c r="F80" s="3">
        <f t="shared" si="2"/>
        <v>0</v>
      </c>
      <c r="G80" s="3">
        <f t="shared" si="3"/>
        <v>0</v>
      </c>
      <c r="N80" s="33"/>
      <c r="O80" s="33"/>
    </row>
    <row r="81" spans="1:15" s="2" customFormat="1" x14ac:dyDescent="0.25">
      <c r="A81" t="s">
        <v>53</v>
      </c>
      <c r="B81" s="10">
        <v>37.56885132</v>
      </c>
      <c r="C81" s="10">
        <v>31.876601119999997</v>
      </c>
      <c r="D81" s="4"/>
      <c r="E81" s="4"/>
      <c r="F81" s="3">
        <f t="shared" si="2"/>
        <v>0</v>
      </c>
      <c r="G81" s="3">
        <f t="shared" si="3"/>
        <v>0</v>
      </c>
      <c r="N81" s="33"/>
      <c r="O81" s="33"/>
    </row>
    <row r="82" spans="1:15" s="2" customFormat="1" x14ac:dyDescent="0.25">
      <c r="A82" t="s">
        <v>54</v>
      </c>
      <c r="B82" s="10">
        <v>40.984201440000007</v>
      </c>
      <c r="C82" s="10">
        <v>36.430401280000005</v>
      </c>
      <c r="D82" s="4"/>
      <c r="E82" s="4"/>
      <c r="F82" s="3">
        <f t="shared" si="2"/>
        <v>0</v>
      </c>
      <c r="G82" s="3">
        <f t="shared" si="3"/>
        <v>0</v>
      </c>
      <c r="N82" s="33"/>
      <c r="O82" s="33"/>
    </row>
    <row r="83" spans="1:15" s="2" customFormat="1" x14ac:dyDescent="0.25">
      <c r="A83" t="s">
        <v>55</v>
      </c>
      <c r="B83" s="10">
        <v>44.399551559999999</v>
      </c>
      <c r="C83" s="10">
        <v>38.707301360000002</v>
      </c>
      <c r="D83" s="4"/>
      <c r="E83" s="4"/>
      <c r="F83" s="3">
        <f t="shared" si="2"/>
        <v>0</v>
      </c>
      <c r="G83" s="3">
        <f t="shared" si="3"/>
        <v>0</v>
      </c>
      <c r="N83" s="33"/>
      <c r="O83" s="33"/>
    </row>
    <row r="84" spans="1:15" s="2" customFormat="1" x14ac:dyDescent="0.25">
      <c r="A84" t="s">
        <v>56</v>
      </c>
      <c r="B84" s="10">
        <v>51.230251800000005</v>
      </c>
      <c r="C84" s="10">
        <v>44.399551559999999</v>
      </c>
      <c r="D84" s="4"/>
      <c r="E84" s="4"/>
      <c r="F84" s="3">
        <f t="shared" si="2"/>
        <v>0</v>
      </c>
      <c r="G84" s="3">
        <f t="shared" si="3"/>
        <v>0</v>
      </c>
      <c r="N84" s="33"/>
      <c r="O84" s="33"/>
    </row>
    <row r="85" spans="1:15" s="2" customFormat="1" x14ac:dyDescent="0.25">
      <c r="A85" t="s">
        <v>8</v>
      </c>
      <c r="B85" s="2">
        <v>0</v>
      </c>
      <c r="C85">
        <v>0</v>
      </c>
      <c r="D85" s="7" t="s">
        <v>358</v>
      </c>
      <c r="E85" s="8" t="s">
        <v>271</v>
      </c>
      <c r="F85" s="3"/>
      <c r="G85" s="3"/>
      <c r="N85" s="33"/>
      <c r="O85" s="33"/>
    </row>
    <row r="86" spans="1:15" s="2" customFormat="1" x14ac:dyDescent="0.25">
      <c r="A86" t="s">
        <v>57</v>
      </c>
      <c r="B86" s="10">
        <v>30.738151079999998</v>
      </c>
      <c r="C86" s="10">
        <v>28.461250999999997</v>
      </c>
      <c r="D86" s="4"/>
      <c r="E86" s="4"/>
      <c r="F86" s="3">
        <f t="shared" si="2"/>
        <v>0</v>
      </c>
      <c r="G86" s="3">
        <f t="shared" si="3"/>
        <v>0</v>
      </c>
      <c r="N86" s="33"/>
      <c r="O86" s="33"/>
    </row>
    <row r="87" spans="1:15" s="2" customFormat="1" x14ac:dyDescent="0.25">
      <c r="A87" t="s">
        <v>58</v>
      </c>
      <c r="B87" s="10">
        <v>34.153501200000001</v>
      </c>
      <c r="C87" s="10">
        <v>31.876601119999997</v>
      </c>
      <c r="D87" s="4"/>
      <c r="E87" s="4"/>
      <c r="F87" s="3">
        <f t="shared" si="2"/>
        <v>0</v>
      </c>
      <c r="G87" s="3">
        <f t="shared" si="3"/>
        <v>0</v>
      </c>
      <c r="N87" s="33"/>
      <c r="O87" s="33"/>
    </row>
    <row r="88" spans="1:15" s="2" customFormat="1" x14ac:dyDescent="0.25">
      <c r="A88" t="s">
        <v>59</v>
      </c>
      <c r="B88" s="10">
        <v>37.56885132</v>
      </c>
      <c r="C88" s="10">
        <v>35.291951239999996</v>
      </c>
      <c r="D88" s="4"/>
      <c r="E88" s="4"/>
      <c r="F88" s="3">
        <f t="shared" si="2"/>
        <v>0</v>
      </c>
      <c r="G88" s="3">
        <f t="shared" si="3"/>
        <v>0</v>
      </c>
      <c r="N88" s="33"/>
      <c r="O88" s="33"/>
    </row>
    <row r="89" spans="1:15" s="2" customFormat="1" x14ac:dyDescent="0.25">
      <c r="A89" t="s">
        <v>60</v>
      </c>
      <c r="B89" s="10">
        <v>40.984201440000007</v>
      </c>
      <c r="C89" s="10">
        <v>38.707301360000002</v>
      </c>
      <c r="D89" s="4"/>
      <c r="E89" s="4"/>
      <c r="F89" s="3">
        <f t="shared" si="2"/>
        <v>0</v>
      </c>
      <c r="G89" s="3">
        <f t="shared" si="3"/>
        <v>0</v>
      </c>
      <c r="N89" s="33"/>
      <c r="O89" s="33"/>
    </row>
    <row r="90" spans="1:15" s="2" customFormat="1" x14ac:dyDescent="0.25">
      <c r="A90" t="s">
        <v>61</v>
      </c>
      <c r="B90" s="10">
        <v>44.399551559999999</v>
      </c>
      <c r="C90" s="10">
        <v>42.122651480000002</v>
      </c>
      <c r="D90" s="4"/>
      <c r="E90" s="4"/>
      <c r="F90" s="3">
        <f t="shared" si="2"/>
        <v>0</v>
      </c>
      <c r="G90" s="3">
        <f t="shared" si="3"/>
        <v>0</v>
      </c>
      <c r="N90" s="33"/>
      <c r="O90" s="33"/>
    </row>
    <row r="91" spans="1:15" s="2" customFormat="1" x14ac:dyDescent="0.25">
      <c r="A91" t="s">
        <v>62</v>
      </c>
      <c r="B91" s="10">
        <v>51.230251800000005</v>
      </c>
      <c r="C91" s="10">
        <v>47.814901680000006</v>
      </c>
      <c r="D91" s="4"/>
      <c r="E91" s="4"/>
      <c r="F91" s="3">
        <f t="shared" si="2"/>
        <v>0</v>
      </c>
      <c r="G91" s="3">
        <f t="shared" si="3"/>
        <v>0</v>
      </c>
      <c r="N91" s="33"/>
      <c r="O91" s="33"/>
    </row>
    <row r="92" spans="1:15" s="2" customFormat="1" x14ac:dyDescent="0.25">
      <c r="A92"/>
      <c r="B92" s="2">
        <v>0</v>
      </c>
      <c r="C92">
        <v>0</v>
      </c>
      <c r="D92" s="7" t="s">
        <v>358</v>
      </c>
      <c r="E92" s="8" t="s">
        <v>271</v>
      </c>
      <c r="F92" s="3"/>
      <c r="G92" s="3"/>
      <c r="N92" s="33"/>
      <c r="O92" s="33"/>
    </row>
    <row r="93" spans="1:15" s="2" customFormat="1" x14ac:dyDescent="0.25">
      <c r="A93" t="s">
        <v>63</v>
      </c>
      <c r="B93" s="10">
        <v>30.738151079999998</v>
      </c>
      <c r="C93" s="10">
        <v>30.738151079999998</v>
      </c>
      <c r="D93" s="4"/>
      <c r="E93" s="4"/>
      <c r="F93" s="3">
        <f t="shared" si="2"/>
        <v>0</v>
      </c>
      <c r="G93" s="3">
        <f t="shared" si="3"/>
        <v>0</v>
      </c>
      <c r="N93" s="33"/>
      <c r="O93" s="33"/>
    </row>
    <row r="94" spans="1:15" s="2" customFormat="1" x14ac:dyDescent="0.25">
      <c r="A94" t="s">
        <v>64</v>
      </c>
      <c r="B94" s="10">
        <v>34.153501200000001</v>
      </c>
      <c r="C94" s="10">
        <v>33.015051159999999</v>
      </c>
      <c r="D94" s="4"/>
      <c r="E94" s="4"/>
      <c r="F94" s="3">
        <f t="shared" si="2"/>
        <v>0</v>
      </c>
      <c r="G94" s="3">
        <f t="shared" si="3"/>
        <v>0</v>
      </c>
      <c r="N94" s="33"/>
      <c r="O94" s="33"/>
    </row>
    <row r="95" spans="1:15" s="2" customFormat="1" x14ac:dyDescent="0.25">
      <c r="A95" t="s">
        <v>65</v>
      </c>
      <c r="B95" s="10">
        <v>37.56885132</v>
      </c>
      <c r="C95" s="10">
        <v>35.291951239999996</v>
      </c>
      <c r="D95" s="4"/>
      <c r="E95" s="4"/>
      <c r="F95" s="3">
        <f t="shared" si="2"/>
        <v>0</v>
      </c>
      <c r="G95" s="3">
        <f t="shared" si="3"/>
        <v>0</v>
      </c>
      <c r="N95" s="33"/>
      <c r="O95" s="33"/>
    </row>
    <row r="96" spans="1:15" s="2" customFormat="1" x14ac:dyDescent="0.25">
      <c r="A96" t="s">
        <v>66</v>
      </c>
      <c r="B96" s="10">
        <v>40.984201440000007</v>
      </c>
      <c r="C96" s="10">
        <v>39.845751399999997</v>
      </c>
      <c r="D96" s="4"/>
      <c r="E96" s="4"/>
      <c r="F96" s="3">
        <f t="shared" si="2"/>
        <v>0</v>
      </c>
      <c r="G96" s="3">
        <f t="shared" si="3"/>
        <v>0</v>
      </c>
      <c r="N96" s="33"/>
      <c r="O96" s="33"/>
    </row>
    <row r="97" spans="1:15" s="2" customFormat="1" x14ac:dyDescent="0.25">
      <c r="A97" t="s">
        <v>67</v>
      </c>
      <c r="B97" s="10">
        <v>44.399551559999999</v>
      </c>
      <c r="C97" s="10">
        <v>43.261101520000004</v>
      </c>
      <c r="D97" s="4"/>
      <c r="E97" s="4"/>
      <c r="F97" s="3">
        <f t="shared" si="2"/>
        <v>0</v>
      </c>
      <c r="G97" s="3">
        <f t="shared" si="3"/>
        <v>0</v>
      </c>
      <c r="N97" s="33"/>
      <c r="O97" s="33"/>
    </row>
    <row r="98" spans="1:15" s="2" customFormat="1" x14ac:dyDescent="0.25">
      <c r="A98" t="s">
        <v>68</v>
      </c>
      <c r="B98" s="10">
        <v>51.230251800000005</v>
      </c>
      <c r="C98" s="10">
        <v>48.953351720000001</v>
      </c>
      <c r="D98" s="4"/>
      <c r="E98" s="4"/>
      <c r="F98" s="3">
        <f t="shared" si="2"/>
        <v>0</v>
      </c>
      <c r="G98" s="3">
        <f t="shared" si="3"/>
        <v>0</v>
      </c>
      <c r="N98" s="33"/>
      <c r="O98" s="33"/>
    </row>
    <row r="99" spans="1:15" s="2" customFormat="1" x14ac:dyDescent="0.25">
      <c r="A99" t="s">
        <v>8</v>
      </c>
      <c r="B99" s="2">
        <v>0</v>
      </c>
      <c r="C99">
        <v>0</v>
      </c>
      <c r="D99" s="7" t="s">
        <v>358</v>
      </c>
      <c r="E99" s="8" t="s">
        <v>271</v>
      </c>
      <c r="F99" s="3"/>
      <c r="G99" s="3"/>
      <c r="N99" s="33"/>
      <c r="O99" s="33"/>
    </row>
    <row r="100" spans="1:15" s="2" customFormat="1" x14ac:dyDescent="0.25">
      <c r="A100" t="s">
        <v>69</v>
      </c>
      <c r="B100" s="10">
        <v>30.738151079999998</v>
      </c>
      <c r="C100" s="10">
        <v>30.738151079999998</v>
      </c>
      <c r="D100" s="4"/>
      <c r="E100" s="4"/>
      <c r="F100" s="3">
        <f t="shared" si="2"/>
        <v>0</v>
      </c>
      <c r="G100" s="3">
        <f t="shared" si="3"/>
        <v>0</v>
      </c>
      <c r="N100" s="33"/>
      <c r="O100" s="33"/>
    </row>
    <row r="101" spans="1:15" s="2" customFormat="1" x14ac:dyDescent="0.25">
      <c r="A101" t="s">
        <v>70</v>
      </c>
      <c r="B101" s="10">
        <v>34.153501200000001</v>
      </c>
      <c r="C101" s="10">
        <v>34.153501200000001</v>
      </c>
      <c r="D101" s="4"/>
      <c r="E101" s="4"/>
      <c r="F101" s="3">
        <f t="shared" si="2"/>
        <v>0</v>
      </c>
      <c r="G101" s="3">
        <f t="shared" si="3"/>
        <v>0</v>
      </c>
      <c r="N101" s="33"/>
      <c r="O101" s="33"/>
    </row>
    <row r="102" spans="1:15" s="2" customFormat="1" x14ac:dyDescent="0.25">
      <c r="A102" t="s">
        <v>71</v>
      </c>
      <c r="B102" s="10">
        <v>37.56885132</v>
      </c>
      <c r="C102" s="10">
        <v>37.56885132</v>
      </c>
      <c r="D102" s="4"/>
      <c r="E102" s="4"/>
      <c r="F102" s="3">
        <f t="shared" si="2"/>
        <v>0</v>
      </c>
      <c r="G102" s="3">
        <f t="shared" si="3"/>
        <v>0</v>
      </c>
      <c r="N102" s="33"/>
      <c r="O102" s="33"/>
    </row>
    <row r="103" spans="1:15" s="2" customFormat="1" x14ac:dyDescent="0.25">
      <c r="A103" t="s">
        <v>72</v>
      </c>
      <c r="B103" s="10">
        <v>40.984201440000007</v>
      </c>
      <c r="C103" s="10">
        <v>40.984201440000007</v>
      </c>
      <c r="D103" s="4"/>
      <c r="E103" s="4"/>
      <c r="F103" s="3">
        <f t="shared" si="2"/>
        <v>0</v>
      </c>
      <c r="G103" s="3">
        <f t="shared" si="3"/>
        <v>0</v>
      </c>
      <c r="N103" s="33"/>
      <c r="O103" s="33"/>
    </row>
    <row r="104" spans="1:15" s="2" customFormat="1" x14ac:dyDescent="0.25">
      <c r="A104" t="s">
        <v>73</v>
      </c>
      <c r="B104" s="10">
        <v>44.399551559999999</v>
      </c>
      <c r="C104" s="10">
        <v>44.399551559999999</v>
      </c>
      <c r="D104" s="4"/>
      <c r="E104" s="4"/>
      <c r="F104" s="3">
        <f t="shared" si="2"/>
        <v>0</v>
      </c>
      <c r="G104" s="3">
        <f t="shared" si="3"/>
        <v>0</v>
      </c>
      <c r="N104" s="33"/>
      <c r="O104" s="33"/>
    </row>
    <row r="105" spans="1:15" s="2" customFormat="1" x14ac:dyDescent="0.25">
      <c r="A105" t="s">
        <v>74</v>
      </c>
      <c r="B105" s="10">
        <v>51.230251800000005</v>
      </c>
      <c r="C105" s="10">
        <v>51.230251800000005</v>
      </c>
      <c r="D105" s="4"/>
      <c r="E105" s="4"/>
      <c r="F105" s="3">
        <f t="shared" si="2"/>
        <v>0</v>
      </c>
      <c r="G105" s="3">
        <f t="shared" si="3"/>
        <v>0</v>
      </c>
      <c r="N105" s="33"/>
      <c r="O105" s="33"/>
    </row>
    <row r="106" spans="1:15" s="2" customFormat="1" x14ac:dyDescent="0.25">
      <c r="A106" t="s">
        <v>8</v>
      </c>
      <c r="B106" s="2">
        <v>0</v>
      </c>
      <c r="C106">
        <v>0</v>
      </c>
      <c r="D106" s="7" t="s">
        <v>358</v>
      </c>
      <c r="E106" s="8" t="s">
        <v>271</v>
      </c>
      <c r="F106" s="3"/>
      <c r="G106" s="3"/>
      <c r="N106" s="33"/>
      <c r="O106" s="33"/>
    </row>
    <row r="107" spans="1:15" s="2" customFormat="1" x14ac:dyDescent="0.25">
      <c r="A107" t="s">
        <v>75</v>
      </c>
      <c r="B107" s="10">
        <v>33.015051159999999</v>
      </c>
      <c r="C107" s="10">
        <v>33.015051159999999</v>
      </c>
      <c r="D107" s="4"/>
      <c r="E107" s="4"/>
      <c r="F107" s="3">
        <f t="shared" si="2"/>
        <v>0</v>
      </c>
      <c r="G107" s="3">
        <f t="shared" si="3"/>
        <v>0</v>
      </c>
      <c r="N107" s="33"/>
      <c r="O107" s="33"/>
    </row>
    <row r="108" spans="1:15" s="2" customFormat="1" x14ac:dyDescent="0.25">
      <c r="A108" t="s">
        <v>76</v>
      </c>
      <c r="B108" s="10">
        <v>36.430401280000005</v>
      </c>
      <c r="C108" s="10">
        <v>36.430401280000005</v>
      </c>
      <c r="D108" s="4"/>
      <c r="E108" s="4"/>
      <c r="F108" s="3">
        <f t="shared" si="2"/>
        <v>0</v>
      </c>
      <c r="G108" s="3">
        <f t="shared" si="3"/>
        <v>0</v>
      </c>
      <c r="N108" s="33"/>
      <c r="O108" s="33"/>
    </row>
    <row r="109" spans="1:15" s="2" customFormat="1" x14ac:dyDescent="0.25">
      <c r="A109" t="s">
        <v>77</v>
      </c>
      <c r="B109" s="10">
        <v>39.845751399999997</v>
      </c>
      <c r="C109" s="10">
        <v>40.984201440000007</v>
      </c>
      <c r="D109" s="4"/>
      <c r="E109" s="4"/>
      <c r="F109" s="3">
        <f t="shared" si="2"/>
        <v>0</v>
      </c>
      <c r="G109" s="3">
        <f t="shared" si="3"/>
        <v>0</v>
      </c>
      <c r="N109" s="33"/>
      <c r="O109" s="33"/>
    </row>
    <row r="110" spans="1:15" s="2" customFormat="1" x14ac:dyDescent="0.25">
      <c r="A110" t="s">
        <v>78</v>
      </c>
      <c r="B110" s="10">
        <v>43.261101520000004</v>
      </c>
      <c r="C110" s="10">
        <v>43.261101520000004</v>
      </c>
      <c r="D110" s="4"/>
      <c r="E110" s="4"/>
      <c r="F110" s="3">
        <f t="shared" si="2"/>
        <v>0</v>
      </c>
      <c r="G110" s="3">
        <f t="shared" si="3"/>
        <v>0</v>
      </c>
      <c r="N110" s="33"/>
      <c r="O110" s="33"/>
    </row>
    <row r="111" spans="1:15" s="2" customFormat="1" x14ac:dyDescent="0.25">
      <c r="A111" t="s">
        <v>79</v>
      </c>
      <c r="B111" s="10">
        <v>46.676451640000003</v>
      </c>
      <c r="C111" s="10">
        <v>46.676451640000003</v>
      </c>
      <c r="D111" s="4"/>
      <c r="E111" s="4"/>
      <c r="F111" s="3">
        <f t="shared" si="2"/>
        <v>0</v>
      </c>
      <c r="G111" s="3">
        <f t="shared" si="3"/>
        <v>0</v>
      </c>
      <c r="N111" s="33"/>
      <c r="O111" s="33"/>
    </row>
    <row r="112" spans="1:15" s="2" customFormat="1" x14ac:dyDescent="0.25">
      <c r="A112" t="s">
        <v>80</v>
      </c>
      <c r="B112" s="10">
        <v>54.64560191999999</v>
      </c>
      <c r="C112" s="10">
        <v>54.64560191999999</v>
      </c>
      <c r="D112" s="4"/>
      <c r="E112" s="4"/>
      <c r="F112" s="3">
        <f t="shared" si="2"/>
        <v>0</v>
      </c>
      <c r="G112" s="3">
        <f t="shared" si="3"/>
        <v>0</v>
      </c>
      <c r="N112" s="33"/>
      <c r="O112" s="33"/>
    </row>
    <row r="113" spans="1:15" s="2" customFormat="1" x14ac:dyDescent="0.25">
      <c r="A113"/>
      <c r="B113" s="2">
        <v>0</v>
      </c>
      <c r="C113">
        <v>0</v>
      </c>
      <c r="D113" s="7" t="s">
        <v>358</v>
      </c>
      <c r="E113" s="8" t="s">
        <v>271</v>
      </c>
      <c r="F113" s="3"/>
      <c r="G113" s="3"/>
      <c r="N113" s="33"/>
      <c r="O113" s="33"/>
    </row>
    <row r="114" spans="1:15" s="2" customFormat="1" x14ac:dyDescent="0.25">
      <c r="A114" t="s">
        <v>81</v>
      </c>
      <c r="B114" s="10">
        <v>35.291951239999996</v>
      </c>
      <c r="C114" s="10">
        <v>35.291951239999996</v>
      </c>
      <c r="D114" s="4"/>
      <c r="E114" s="4"/>
      <c r="F114" s="3">
        <f t="shared" si="2"/>
        <v>0</v>
      </c>
      <c r="G114" s="3">
        <f t="shared" si="3"/>
        <v>0</v>
      </c>
      <c r="N114" s="33"/>
      <c r="O114" s="33"/>
    </row>
    <row r="115" spans="1:15" s="2" customFormat="1" x14ac:dyDescent="0.25">
      <c r="A115" t="s">
        <v>82</v>
      </c>
      <c r="B115" s="10">
        <v>38.707301360000002</v>
      </c>
      <c r="C115" s="10">
        <v>38.707301360000002</v>
      </c>
      <c r="D115" s="4"/>
      <c r="E115" s="4"/>
      <c r="F115" s="3">
        <f t="shared" si="2"/>
        <v>0</v>
      </c>
      <c r="G115" s="3">
        <f t="shared" si="3"/>
        <v>0</v>
      </c>
      <c r="N115" s="33"/>
      <c r="O115" s="33"/>
    </row>
    <row r="116" spans="1:15" s="2" customFormat="1" x14ac:dyDescent="0.25">
      <c r="A116" t="s">
        <v>83</v>
      </c>
      <c r="B116" s="10">
        <v>44.399551559999999</v>
      </c>
      <c r="C116" s="10">
        <v>44.399551559999999</v>
      </c>
      <c r="D116" s="4"/>
      <c r="E116" s="4"/>
      <c r="F116" s="3">
        <f t="shared" si="2"/>
        <v>0</v>
      </c>
      <c r="G116" s="3">
        <f t="shared" si="3"/>
        <v>0</v>
      </c>
      <c r="N116" s="33"/>
      <c r="O116" s="33"/>
    </row>
    <row r="117" spans="1:15" s="2" customFormat="1" x14ac:dyDescent="0.25">
      <c r="A117" t="s">
        <v>84</v>
      </c>
      <c r="B117" s="10">
        <v>48.953351720000001</v>
      </c>
      <c r="C117" s="10">
        <v>48.953351720000001</v>
      </c>
      <c r="D117" s="4"/>
      <c r="E117" s="4"/>
      <c r="F117" s="3">
        <f t="shared" si="2"/>
        <v>0</v>
      </c>
      <c r="G117" s="3">
        <f t="shared" si="3"/>
        <v>0</v>
      </c>
      <c r="N117" s="33"/>
      <c r="O117" s="33"/>
    </row>
    <row r="118" spans="1:15" s="2" customFormat="1" x14ac:dyDescent="0.25">
      <c r="A118" t="s">
        <v>85</v>
      </c>
      <c r="B118" s="10">
        <v>52.36870184</v>
      </c>
      <c r="C118" s="10">
        <v>52.36870184</v>
      </c>
      <c r="D118" s="4"/>
      <c r="E118" s="4"/>
      <c r="F118" s="3">
        <f t="shared" si="2"/>
        <v>0</v>
      </c>
      <c r="G118" s="3">
        <f t="shared" si="3"/>
        <v>0</v>
      </c>
      <c r="N118" s="33"/>
      <c r="O118" s="33"/>
    </row>
    <row r="119" spans="1:15" s="2" customFormat="1" x14ac:dyDescent="0.25">
      <c r="A119" t="s">
        <v>86</v>
      </c>
      <c r="B119" s="10">
        <v>60.337852120000001</v>
      </c>
      <c r="C119" s="10">
        <v>60.337852120000001</v>
      </c>
      <c r="D119" s="4"/>
      <c r="E119" s="4"/>
      <c r="F119" s="3">
        <f t="shared" si="2"/>
        <v>0</v>
      </c>
      <c r="G119" s="3">
        <f t="shared" si="3"/>
        <v>0</v>
      </c>
      <c r="N119" s="33"/>
      <c r="O119" s="33"/>
    </row>
    <row r="120" spans="1:15" s="2" customFormat="1" x14ac:dyDescent="0.25">
      <c r="A120"/>
      <c r="B120" s="2">
        <v>0</v>
      </c>
      <c r="C120">
        <v>0</v>
      </c>
      <c r="D120" s="7" t="s">
        <v>358</v>
      </c>
      <c r="E120" s="8" t="s">
        <v>271</v>
      </c>
      <c r="F120" s="3"/>
      <c r="G120" s="3"/>
      <c r="N120" s="33"/>
      <c r="O120" s="33"/>
    </row>
    <row r="121" spans="1:15" s="2" customFormat="1" x14ac:dyDescent="0.25">
      <c r="A121" t="s">
        <v>272</v>
      </c>
      <c r="B121" s="10">
        <v>68.307002400000002</v>
      </c>
      <c r="C121" s="10">
        <v>55.784051959999999</v>
      </c>
      <c r="D121" s="4"/>
      <c r="E121" s="4"/>
      <c r="F121" s="3">
        <f t="shared" si="2"/>
        <v>0</v>
      </c>
      <c r="G121" s="3">
        <f t="shared" si="3"/>
        <v>0</v>
      </c>
      <c r="N121" s="33"/>
      <c r="O121" s="33"/>
    </row>
    <row r="122" spans="1:15" s="2" customFormat="1" x14ac:dyDescent="0.25">
      <c r="A122" t="s">
        <v>273</v>
      </c>
      <c r="B122" s="10">
        <v>75.137702640000001</v>
      </c>
      <c r="C122" s="10">
        <v>62.614752199999998</v>
      </c>
      <c r="D122" s="4"/>
      <c r="E122" s="4"/>
      <c r="F122" s="3">
        <f t="shared" si="2"/>
        <v>0</v>
      </c>
      <c r="G122" s="3">
        <f t="shared" si="3"/>
        <v>0</v>
      </c>
      <c r="N122" s="33"/>
      <c r="O122" s="33"/>
    </row>
    <row r="123" spans="1:15" s="2" customFormat="1" x14ac:dyDescent="0.25">
      <c r="A123" t="s">
        <v>274</v>
      </c>
      <c r="B123" s="10">
        <v>80.82995283999999</v>
      </c>
      <c r="C123" s="10">
        <v>69.445452440000011</v>
      </c>
      <c r="D123" s="4"/>
      <c r="E123" s="4"/>
      <c r="F123" s="3">
        <f t="shared" si="2"/>
        <v>0</v>
      </c>
      <c r="G123" s="3">
        <f t="shared" si="3"/>
        <v>0</v>
      </c>
      <c r="N123" s="33"/>
      <c r="O123" s="33"/>
    </row>
    <row r="124" spans="1:15" s="2" customFormat="1" x14ac:dyDescent="0.25">
      <c r="A124" t="s">
        <v>275</v>
      </c>
      <c r="B124" s="10">
        <v>88.799103119999998</v>
      </c>
      <c r="C124" s="10">
        <v>73.999252599999991</v>
      </c>
      <c r="D124" s="4"/>
      <c r="E124" s="4"/>
      <c r="F124" s="3">
        <f t="shared" si="2"/>
        <v>0</v>
      </c>
      <c r="G124" s="3">
        <f t="shared" si="3"/>
        <v>0</v>
      </c>
      <c r="N124" s="33"/>
      <c r="O124" s="33"/>
    </row>
    <row r="125" spans="1:15" s="2" customFormat="1" x14ac:dyDescent="0.25">
      <c r="A125" t="s">
        <v>276</v>
      </c>
      <c r="B125" s="10">
        <v>92.214453239999997</v>
      </c>
      <c r="C125" s="10">
        <v>78.55305276</v>
      </c>
      <c r="D125" s="4"/>
      <c r="E125" s="4"/>
      <c r="F125" s="3">
        <f t="shared" si="2"/>
        <v>0</v>
      </c>
      <c r="G125" s="3">
        <f t="shared" si="3"/>
        <v>0</v>
      </c>
      <c r="N125" s="33"/>
      <c r="O125" s="33"/>
    </row>
    <row r="126" spans="1:15" s="2" customFormat="1" x14ac:dyDescent="0.25">
      <c r="A126" t="s">
        <v>277</v>
      </c>
      <c r="B126" s="10">
        <v>107.01430376</v>
      </c>
      <c r="C126" s="10">
        <v>88.799103119999998</v>
      </c>
      <c r="D126" s="4"/>
      <c r="E126" s="4"/>
      <c r="F126" s="3">
        <f t="shared" si="2"/>
        <v>0</v>
      </c>
      <c r="G126" s="3">
        <f t="shared" si="3"/>
        <v>0</v>
      </c>
      <c r="N126" s="33"/>
      <c r="O126" s="33"/>
    </row>
    <row r="127" spans="1:15" s="2" customFormat="1" x14ac:dyDescent="0.25">
      <c r="A127"/>
      <c r="B127" s="2">
        <v>0</v>
      </c>
      <c r="C127">
        <v>0</v>
      </c>
      <c r="D127" s="7" t="s">
        <v>358</v>
      </c>
      <c r="E127" s="8" t="s">
        <v>271</v>
      </c>
      <c r="F127" s="3"/>
      <c r="G127" s="3"/>
      <c r="N127" s="33"/>
      <c r="O127" s="33"/>
    </row>
    <row r="128" spans="1:15" s="2" customFormat="1" x14ac:dyDescent="0.25">
      <c r="A128" t="s">
        <v>87</v>
      </c>
      <c r="B128" s="10">
        <v>68.307002400000002</v>
      </c>
      <c r="C128" s="10">
        <v>56.922501999999994</v>
      </c>
      <c r="D128" s="4"/>
      <c r="E128" s="4"/>
      <c r="F128" s="3">
        <f t="shared" si="2"/>
        <v>0</v>
      </c>
      <c r="G128" s="3">
        <f t="shared" si="3"/>
        <v>0</v>
      </c>
      <c r="N128" s="33"/>
      <c r="O128" s="33"/>
    </row>
    <row r="129" spans="1:15" s="2" customFormat="1" x14ac:dyDescent="0.25">
      <c r="A129" t="s">
        <v>88</v>
      </c>
      <c r="B129" s="10">
        <v>75.137702640000001</v>
      </c>
      <c r="C129" s="10">
        <v>63.753202239999993</v>
      </c>
      <c r="D129" s="4"/>
      <c r="E129" s="4"/>
      <c r="F129" s="3">
        <f t="shared" si="2"/>
        <v>0</v>
      </c>
      <c r="G129" s="3">
        <f t="shared" si="3"/>
        <v>0</v>
      </c>
      <c r="N129" s="33"/>
      <c r="O129" s="33"/>
    </row>
    <row r="130" spans="1:15" s="2" customFormat="1" x14ac:dyDescent="0.25">
      <c r="A130" t="s">
        <v>89</v>
      </c>
      <c r="B130" s="10">
        <v>80.82995283999999</v>
      </c>
      <c r="C130" s="10">
        <v>70.583902479999992</v>
      </c>
      <c r="D130" s="4"/>
      <c r="E130" s="4"/>
      <c r="F130" s="3">
        <f t="shared" si="2"/>
        <v>0</v>
      </c>
      <c r="G130" s="3">
        <f t="shared" si="3"/>
        <v>0</v>
      </c>
      <c r="N130" s="33"/>
      <c r="O130" s="33"/>
    </row>
    <row r="131" spans="1:15" s="2" customFormat="1" x14ac:dyDescent="0.25">
      <c r="A131" t="s">
        <v>90</v>
      </c>
      <c r="B131" s="10">
        <v>88.799103119999998</v>
      </c>
      <c r="C131" s="10">
        <v>75.137702640000001</v>
      </c>
      <c r="D131" s="4"/>
      <c r="E131" s="4"/>
      <c r="F131" s="3">
        <f t="shared" si="2"/>
        <v>0</v>
      </c>
      <c r="G131" s="3">
        <f t="shared" si="3"/>
        <v>0</v>
      </c>
      <c r="N131" s="33"/>
      <c r="O131" s="33"/>
    </row>
    <row r="132" spans="1:15" s="2" customFormat="1" x14ac:dyDescent="0.25">
      <c r="A132" t="s">
        <v>91</v>
      </c>
      <c r="B132" s="10">
        <v>92.214453239999997</v>
      </c>
      <c r="C132" s="10">
        <v>80.82995283999999</v>
      </c>
      <c r="D132" s="4"/>
      <c r="E132" s="4"/>
      <c r="F132" s="3">
        <f t="shared" si="2"/>
        <v>0</v>
      </c>
      <c r="G132" s="3">
        <f t="shared" si="3"/>
        <v>0</v>
      </c>
      <c r="N132" s="33"/>
      <c r="O132" s="33"/>
    </row>
    <row r="133" spans="1:15" s="2" customFormat="1" x14ac:dyDescent="0.25">
      <c r="A133" t="s">
        <v>92</v>
      </c>
      <c r="B133" s="10">
        <v>107.01430376</v>
      </c>
      <c r="C133" s="10">
        <v>91.076003200000017</v>
      </c>
      <c r="D133" s="4"/>
      <c r="E133" s="4"/>
      <c r="F133" s="3">
        <f t="shared" ref="F133:F150" si="4">IFERROR(((B133*D133)),"REVISAR")</f>
        <v>0</v>
      </c>
      <c r="G133" s="3">
        <f t="shared" ref="G133:G150" si="5">IFERROR((C133*E133),"REVISAR")</f>
        <v>0</v>
      </c>
      <c r="N133" s="33"/>
      <c r="O133" s="33"/>
    </row>
    <row r="134" spans="1:15" s="2" customFormat="1" x14ac:dyDescent="0.25">
      <c r="A134"/>
      <c r="B134" s="2">
        <v>0</v>
      </c>
      <c r="C134">
        <v>0</v>
      </c>
      <c r="D134" s="7" t="s">
        <v>358</v>
      </c>
      <c r="E134" s="8" t="s">
        <v>271</v>
      </c>
      <c r="F134" s="3"/>
      <c r="G134" s="3"/>
      <c r="N134" s="33"/>
      <c r="O134" s="33"/>
    </row>
    <row r="135" spans="1:15" s="2" customFormat="1" x14ac:dyDescent="0.25">
      <c r="A135" t="s">
        <v>93</v>
      </c>
      <c r="B135" s="10">
        <v>68.307002400000002</v>
      </c>
      <c r="C135" s="10">
        <v>68.307002400000002</v>
      </c>
      <c r="D135" s="4"/>
      <c r="E135" s="4"/>
      <c r="F135" s="3">
        <f t="shared" si="4"/>
        <v>0</v>
      </c>
      <c r="G135" s="3">
        <f t="shared" si="5"/>
        <v>0</v>
      </c>
      <c r="N135" s="33"/>
      <c r="O135" s="33"/>
    </row>
    <row r="136" spans="1:15" s="2" customFormat="1" x14ac:dyDescent="0.25">
      <c r="A136" t="s">
        <v>94</v>
      </c>
      <c r="B136" s="10">
        <v>75.137702640000001</v>
      </c>
      <c r="C136" s="10">
        <v>75.137702640000001</v>
      </c>
      <c r="D136" s="4"/>
      <c r="E136" s="4"/>
      <c r="F136" s="3">
        <f t="shared" si="4"/>
        <v>0</v>
      </c>
      <c r="G136" s="3">
        <f t="shared" si="5"/>
        <v>0</v>
      </c>
      <c r="N136" s="33"/>
      <c r="O136" s="33"/>
    </row>
    <row r="137" spans="1:15" s="2" customFormat="1" x14ac:dyDescent="0.25">
      <c r="A137" t="s">
        <v>95</v>
      </c>
      <c r="B137" s="10">
        <v>80.82995283999999</v>
      </c>
      <c r="C137" s="10">
        <v>80.82995283999999</v>
      </c>
      <c r="D137" s="4"/>
      <c r="E137" s="4"/>
      <c r="F137" s="3">
        <f t="shared" si="4"/>
        <v>0</v>
      </c>
      <c r="G137" s="3">
        <f t="shared" si="5"/>
        <v>0</v>
      </c>
      <c r="N137" s="33"/>
      <c r="O137" s="33"/>
    </row>
    <row r="138" spans="1:15" s="2" customFormat="1" x14ac:dyDescent="0.25">
      <c r="A138" t="s">
        <v>96</v>
      </c>
      <c r="B138" s="10">
        <v>88.799103119999998</v>
      </c>
      <c r="C138" s="10">
        <v>88.799103119999998</v>
      </c>
      <c r="D138" s="4"/>
      <c r="E138" s="4"/>
      <c r="F138" s="3">
        <f t="shared" si="4"/>
        <v>0</v>
      </c>
      <c r="G138" s="3">
        <f t="shared" si="5"/>
        <v>0</v>
      </c>
      <c r="N138" s="33"/>
      <c r="O138" s="33"/>
    </row>
    <row r="139" spans="1:15" s="2" customFormat="1" x14ac:dyDescent="0.25">
      <c r="A139" t="s">
        <v>97</v>
      </c>
      <c r="B139" s="10">
        <v>92.214453239999997</v>
      </c>
      <c r="C139" s="10">
        <v>92.214453239999997</v>
      </c>
      <c r="D139" s="4"/>
      <c r="E139" s="4"/>
      <c r="F139" s="3">
        <f t="shared" si="4"/>
        <v>0</v>
      </c>
      <c r="G139" s="3">
        <f t="shared" si="5"/>
        <v>0</v>
      </c>
      <c r="N139" s="33"/>
      <c r="O139" s="33"/>
    </row>
    <row r="140" spans="1:15" s="2" customFormat="1" x14ac:dyDescent="0.25">
      <c r="A140" t="s">
        <v>98</v>
      </c>
      <c r="B140" s="10">
        <v>107.01430376</v>
      </c>
      <c r="C140" s="10">
        <v>107.01430376</v>
      </c>
      <c r="D140" s="4"/>
      <c r="E140" s="4"/>
      <c r="F140" s="3">
        <f t="shared" si="4"/>
        <v>0</v>
      </c>
      <c r="G140" s="3">
        <f t="shared" si="5"/>
        <v>0</v>
      </c>
      <c r="N140" s="33"/>
      <c r="O140" s="33"/>
    </row>
    <row r="141" spans="1:15" s="2" customFormat="1" x14ac:dyDescent="0.25">
      <c r="A141" t="s">
        <v>8</v>
      </c>
      <c r="B141" s="10"/>
      <c r="C141" s="10"/>
      <c r="D141" s="7" t="s">
        <v>358</v>
      </c>
      <c r="E141" s="8" t="s">
        <v>271</v>
      </c>
      <c r="F141" s="3"/>
      <c r="G141" s="3"/>
      <c r="N141" s="33"/>
      <c r="O141" s="33"/>
    </row>
    <row r="142" spans="1:15" s="2" customFormat="1" x14ac:dyDescent="0.25">
      <c r="A142" t="s">
        <v>278</v>
      </c>
      <c r="B142" s="10">
        <v>81.968402880000014</v>
      </c>
      <c r="C142" s="10">
        <v>81.968402880000014</v>
      </c>
      <c r="D142" s="4"/>
      <c r="E142" s="4"/>
      <c r="F142" s="3">
        <f t="shared" si="4"/>
        <v>0</v>
      </c>
      <c r="G142" s="3">
        <f t="shared" si="5"/>
        <v>0</v>
      </c>
      <c r="N142" s="33"/>
      <c r="O142" s="33"/>
    </row>
    <row r="143" spans="1:15" s="2" customFormat="1" x14ac:dyDescent="0.25">
      <c r="A143" t="s">
        <v>279</v>
      </c>
      <c r="B143" s="10">
        <v>89.937553159999993</v>
      </c>
      <c r="C143" s="10">
        <v>89.937553159999993</v>
      </c>
      <c r="D143" s="4"/>
      <c r="E143" s="4"/>
      <c r="F143" s="3">
        <f t="shared" si="4"/>
        <v>0</v>
      </c>
      <c r="G143" s="3">
        <f t="shared" si="5"/>
        <v>0</v>
      </c>
      <c r="N143" s="33"/>
      <c r="O143" s="33"/>
    </row>
    <row r="144" spans="1:15" s="2" customFormat="1" x14ac:dyDescent="0.25">
      <c r="A144" t="s">
        <v>280</v>
      </c>
      <c r="B144" s="10">
        <v>99.045153479999996</v>
      </c>
      <c r="C144" s="10">
        <v>95.629803360000011</v>
      </c>
      <c r="D144" s="4"/>
      <c r="E144" s="4"/>
      <c r="F144" s="3">
        <f t="shared" si="4"/>
        <v>0</v>
      </c>
      <c r="G144" s="3">
        <f t="shared" si="5"/>
        <v>0</v>
      </c>
      <c r="N144" s="33"/>
      <c r="O144" s="33"/>
    </row>
    <row r="145" spans="1:15" s="2" customFormat="1" x14ac:dyDescent="0.25">
      <c r="A145" t="s">
        <v>281</v>
      </c>
      <c r="B145" s="10">
        <v>105.87585372000001</v>
      </c>
      <c r="C145" s="10">
        <v>104.73740368</v>
      </c>
      <c r="D145" s="4"/>
      <c r="E145" s="4"/>
      <c r="F145" s="3">
        <f t="shared" si="4"/>
        <v>0</v>
      </c>
      <c r="G145" s="3">
        <f t="shared" si="5"/>
        <v>0</v>
      </c>
      <c r="N145" s="33"/>
      <c r="O145" s="33"/>
    </row>
    <row r="146" spans="1:15" s="2" customFormat="1" x14ac:dyDescent="0.25">
      <c r="A146" t="s">
        <v>282</v>
      </c>
      <c r="B146" s="10">
        <v>113.84500399999999</v>
      </c>
      <c r="C146" s="10">
        <v>108.1527538</v>
      </c>
      <c r="D146" s="4"/>
      <c r="E146" s="4"/>
      <c r="F146" s="3">
        <f t="shared" si="4"/>
        <v>0</v>
      </c>
      <c r="G146" s="3">
        <f t="shared" si="5"/>
        <v>0</v>
      </c>
      <c r="N146" s="33"/>
      <c r="O146" s="33"/>
    </row>
    <row r="147" spans="1:15" s="2" customFormat="1" x14ac:dyDescent="0.25">
      <c r="A147" t="s">
        <v>283</v>
      </c>
      <c r="B147" s="10">
        <v>116.12190407999999</v>
      </c>
      <c r="C147" s="10">
        <v>122.95260431999999</v>
      </c>
      <c r="D147" s="4"/>
      <c r="E147" s="4"/>
      <c r="F147" s="3">
        <f t="shared" si="4"/>
        <v>0</v>
      </c>
      <c r="G147" s="3">
        <f t="shared" si="5"/>
        <v>0</v>
      </c>
      <c r="N147" s="33"/>
      <c r="O147" s="33"/>
    </row>
    <row r="148" spans="1:15" s="2" customFormat="1" x14ac:dyDescent="0.25">
      <c r="A148" t="s">
        <v>8</v>
      </c>
      <c r="B148" s="10"/>
      <c r="C148" s="10"/>
      <c r="D148" s="7" t="s">
        <v>358</v>
      </c>
      <c r="E148" s="8" t="s">
        <v>271</v>
      </c>
      <c r="F148" s="3"/>
      <c r="G148" s="3"/>
      <c r="N148" s="33"/>
      <c r="O148" s="33"/>
    </row>
    <row r="149" spans="1:15" s="2" customFormat="1" x14ac:dyDescent="0.25">
      <c r="A149" t="s">
        <v>286</v>
      </c>
      <c r="B149" s="10">
        <v>0</v>
      </c>
      <c r="C149" s="10">
        <v>89.965199999999982</v>
      </c>
      <c r="D149" s="51"/>
      <c r="E149" s="38"/>
      <c r="F149" s="3">
        <f t="shared" si="4"/>
        <v>0</v>
      </c>
      <c r="G149" s="3">
        <f t="shared" si="5"/>
        <v>0</v>
      </c>
      <c r="N149" s="33"/>
      <c r="O149" s="33"/>
    </row>
    <row r="150" spans="1:15" s="2" customFormat="1" x14ac:dyDescent="0.25">
      <c r="A150" t="s">
        <v>287</v>
      </c>
      <c r="B150" s="10">
        <v>0</v>
      </c>
      <c r="C150" s="10">
        <v>152.50949999999997</v>
      </c>
      <c r="D150" s="52"/>
      <c r="E150" s="38"/>
      <c r="F150" s="3">
        <f t="shared" si="4"/>
        <v>0</v>
      </c>
      <c r="G150" s="3">
        <f t="shared" si="5"/>
        <v>0</v>
      </c>
      <c r="N150" s="33"/>
      <c r="O150" s="33"/>
    </row>
    <row r="151" spans="1:15" s="2" customFormat="1" x14ac:dyDescent="0.25">
      <c r="A151"/>
      <c r="B151" s="10"/>
      <c r="C151" s="10"/>
      <c r="D151" s="12"/>
      <c r="E151" s="12"/>
      <c r="F151" s="3"/>
      <c r="G151" s="3"/>
    </row>
    <row r="152" spans="1:15" s="2" customFormat="1" x14ac:dyDescent="0.25">
      <c r="A152"/>
      <c r="C152"/>
      <c r="D152" s="1"/>
      <c r="E152" s="1"/>
      <c r="F152" s="7" t="s">
        <v>358</v>
      </c>
      <c r="G152" s="5" t="s">
        <v>271</v>
      </c>
      <c r="H152" s="5" t="s">
        <v>285</v>
      </c>
    </row>
    <row r="153" spans="1:15" s="2" customFormat="1" x14ac:dyDescent="0.25">
      <c r="A153" s="18" t="s">
        <v>102</v>
      </c>
      <c r="C153"/>
      <c r="D153" s="1"/>
      <c r="E153" s="1"/>
      <c r="F153" s="6">
        <f>ROUND(SUM(F3:F152),2)</f>
        <v>0</v>
      </c>
      <c r="G153" s="6">
        <f>ROUND(SUM(G3:G152),2)</f>
        <v>0</v>
      </c>
      <c r="H153" s="32">
        <f>SUM(G153+F153)</f>
        <v>0</v>
      </c>
      <c r="I153"/>
      <c r="J153"/>
      <c r="K153"/>
      <c r="L153"/>
      <c r="M153"/>
    </row>
    <row r="154" spans="1:15" s="2" customFormat="1" x14ac:dyDescent="0.25">
      <c r="A154"/>
      <c r="C154"/>
      <c r="D154" s="1"/>
      <c r="E154" s="1"/>
      <c r="F154" s="3"/>
      <c r="G154" s="3"/>
      <c r="I154"/>
      <c r="J154"/>
      <c r="K154"/>
      <c r="L154"/>
      <c r="M154"/>
    </row>
    <row r="155" spans="1:15" x14ac:dyDescent="0.25">
      <c r="D155" s="7" t="s">
        <v>358</v>
      </c>
      <c r="E155" s="53" t="s">
        <v>271</v>
      </c>
    </row>
    <row r="156" spans="1:15" x14ac:dyDescent="0.25">
      <c r="A156" s="18" t="s">
        <v>101</v>
      </c>
      <c r="D156" s="74"/>
      <c r="E156" s="14"/>
      <c r="F156" s="3"/>
      <c r="G156" s="3"/>
      <c r="I156" s="15" t="s">
        <v>161</v>
      </c>
      <c r="J156" s="18"/>
      <c r="K156" s="18"/>
      <c r="L156" s="18"/>
    </row>
    <row r="157" spans="1:15" x14ac:dyDescent="0.25">
      <c r="F157" s="7" t="s">
        <v>358</v>
      </c>
      <c r="G157" s="5" t="s">
        <v>271</v>
      </c>
      <c r="H157" s="5" t="s">
        <v>285</v>
      </c>
      <c r="I157" s="15" t="s">
        <v>160</v>
      </c>
      <c r="J157" s="18"/>
      <c r="K157" s="18"/>
      <c r="L157" s="18"/>
    </row>
    <row r="158" spans="1:15" x14ac:dyDescent="0.25">
      <c r="A158" s="18" t="s">
        <v>158</v>
      </c>
      <c r="F158" s="6">
        <f>IFERROR((ROUND(F153-(F153*D156/100),2)),"VER DTO")</f>
        <v>0</v>
      </c>
      <c r="G158" s="6">
        <f>IFERROR((ROUND(G153-(G153*E156/100),2)),"VER DTO")</f>
        <v>0</v>
      </c>
      <c r="H158" s="32">
        <f>IFERROR((F158+G158),"")</f>
        <v>0</v>
      </c>
    </row>
    <row r="159" spans="1:15" x14ac:dyDescent="0.25">
      <c r="A159" s="18" t="s">
        <v>159</v>
      </c>
      <c r="F159" s="6">
        <f>IFERROR((ROUND(F158+(F158*0.21),2)),"REVISAR")</f>
        <v>0</v>
      </c>
      <c r="G159" s="6">
        <f>IFERROR((ROUND(G158+(G158*0.21),2)),"REVISAR")</f>
        <v>0</v>
      </c>
      <c r="H159" s="32">
        <f>IFERROR((F159+G159),"")</f>
        <v>0</v>
      </c>
    </row>
    <row r="162" spans="1:11" ht="15.75" thickBot="1" x14ac:dyDescent="0.3"/>
    <row r="163" spans="1:11" x14ac:dyDescent="0.25">
      <c r="A163" s="189" t="s">
        <v>588</v>
      </c>
      <c r="B163" s="190"/>
      <c r="C163" s="190"/>
      <c r="D163" s="190"/>
      <c r="E163" s="190"/>
      <c r="F163" s="190"/>
      <c r="G163" s="190"/>
      <c r="H163" s="190"/>
      <c r="I163" s="190"/>
      <c r="J163" s="190"/>
      <c r="K163" s="191"/>
    </row>
    <row r="164" spans="1:11" x14ac:dyDescent="0.25">
      <c r="A164" s="192"/>
      <c r="B164" s="193"/>
      <c r="C164" s="193"/>
      <c r="D164" s="193"/>
      <c r="E164" s="193"/>
      <c r="F164" s="193"/>
      <c r="G164" s="193"/>
      <c r="H164" s="193"/>
      <c r="I164" s="193"/>
      <c r="J164" s="193"/>
      <c r="K164" s="194"/>
    </row>
    <row r="165" spans="1:11" ht="15.75" thickBot="1" x14ac:dyDescent="0.3">
      <c r="A165" s="192"/>
      <c r="B165" s="193"/>
      <c r="C165" s="193"/>
      <c r="D165" s="193"/>
      <c r="E165" s="193"/>
      <c r="F165" s="193"/>
      <c r="G165" s="193"/>
      <c r="H165" s="193"/>
      <c r="I165" s="193"/>
      <c r="J165" s="193"/>
      <c r="K165" s="194"/>
    </row>
    <row r="166" spans="1:11" ht="16.5" thickBot="1" x14ac:dyDescent="0.3">
      <c r="A166" s="195" t="s">
        <v>589</v>
      </c>
      <c r="B166" s="196"/>
      <c r="C166" s="197"/>
      <c r="D166" s="198" t="s">
        <v>590</v>
      </c>
      <c r="E166" s="199"/>
      <c r="F166" s="200"/>
      <c r="H166" s="201" t="s">
        <v>591</v>
      </c>
      <c r="I166" s="202"/>
      <c r="J166" s="202"/>
      <c r="K166" s="203"/>
    </row>
    <row r="167" spans="1:11" ht="15.75" thickBot="1" x14ac:dyDescent="0.3">
      <c r="A167" s="204"/>
      <c r="D167" s="205" t="s">
        <v>592</v>
      </c>
      <c r="E167" s="206"/>
      <c r="F167" s="207"/>
      <c r="G167" s="208"/>
      <c r="H167" s="205" t="s">
        <v>593</v>
      </c>
      <c r="I167" s="205"/>
      <c r="J167" s="205"/>
      <c r="K167" s="209"/>
    </row>
    <row r="168" spans="1:11" ht="21.75" thickBot="1" x14ac:dyDescent="0.4">
      <c r="A168" s="210" t="s">
        <v>594</v>
      </c>
      <c r="D168" s="211" t="s">
        <v>595</v>
      </c>
      <c r="E168" s="212"/>
      <c r="F168" s="211" t="s">
        <v>596</v>
      </c>
      <c r="G168" s="208"/>
      <c r="H168" s="211" t="s">
        <v>595</v>
      </c>
      <c r="I168" s="212"/>
      <c r="J168" s="211" t="s">
        <v>596</v>
      </c>
      <c r="K168" s="209"/>
    </row>
    <row r="169" spans="1:11" ht="21.75" thickBot="1" x14ac:dyDescent="0.4">
      <c r="A169" s="210" t="s">
        <v>597</v>
      </c>
      <c r="D169" s="213"/>
      <c r="E169" s="196" t="s">
        <v>598</v>
      </c>
      <c r="F169" s="213"/>
      <c r="G169" s="208"/>
      <c r="H169" s="214"/>
      <c r="I169" s="215" t="s">
        <v>598</v>
      </c>
      <c r="J169" s="214"/>
      <c r="K169" s="209"/>
    </row>
    <row r="170" spans="1:11" ht="21.75" thickBot="1" x14ac:dyDescent="0.4">
      <c r="A170" s="210" t="s">
        <v>599</v>
      </c>
      <c r="D170" s="216"/>
      <c r="E170" s="216"/>
      <c r="F170" s="216"/>
      <c r="G170" s="208"/>
      <c r="H170" s="216"/>
      <c r="I170" s="216"/>
      <c r="J170" s="216"/>
      <c r="K170" s="209"/>
    </row>
    <row r="171" spans="1:11" ht="16.5" thickBot="1" x14ac:dyDescent="0.3">
      <c r="A171" s="217"/>
      <c r="B171" s="159"/>
      <c r="C171" s="146"/>
      <c r="D171" s="218" t="s">
        <v>600</v>
      </c>
      <c r="E171" s="219"/>
      <c r="F171" s="220"/>
      <c r="G171" s="221"/>
      <c r="H171" s="218" t="s">
        <v>601</v>
      </c>
      <c r="I171" s="222"/>
      <c r="J171" s="223" t="str">
        <f>IFERROR(((F171*(H169/D169))*(J169/F169)),"")</f>
        <v/>
      </c>
      <c r="K171" s="224"/>
    </row>
    <row r="172" spans="1:11" x14ac:dyDescent="0.25">
      <c r="H172" s="1"/>
      <c r="I172" s="2"/>
      <c r="J172" s="225" t="s">
        <v>602</v>
      </c>
      <c r="K172" s="2"/>
    </row>
  </sheetData>
  <sheetProtection algorithmName="SHA-512" hashValue="44E+N5qf+6GjktkRmvmmCeSGRzAFZlr3SlCJevJ+W4XqRQuj9to292zxEW733pwkjZ9UsSIpAL28FMsrKGNCsQ==" saltValue="9Nnb/MR2QJFuubhsv1gCTw==" spinCount="100000" sheet="1" objects="1" scenarios="1"/>
  <mergeCells count="22">
    <mergeCell ref="A163:K165"/>
    <mergeCell ref="D171:E171"/>
    <mergeCell ref="H171:I171"/>
    <mergeCell ref="A1:G1"/>
    <mergeCell ref="I31:J31"/>
    <mergeCell ref="L31:M31"/>
    <mergeCell ref="I32:J32"/>
    <mergeCell ref="L32:M32"/>
    <mergeCell ref="L29:M29"/>
    <mergeCell ref="I30:J30"/>
    <mergeCell ref="L30:M30"/>
    <mergeCell ref="I25:J25"/>
    <mergeCell ref="L25:M25"/>
    <mergeCell ref="I26:J26"/>
    <mergeCell ref="L26:M26"/>
    <mergeCell ref="I27:J27"/>
    <mergeCell ref="L27:M27"/>
    <mergeCell ref="I33:J33"/>
    <mergeCell ref="L33:M33"/>
    <mergeCell ref="I28:J28"/>
    <mergeCell ref="L28:M28"/>
    <mergeCell ref="I29:J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F576-FCFF-45D5-BB10-5727FFBE84D3}">
  <dimension ref="A1:S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7.28515625" style="2" hidden="1" customWidth="1"/>
    <col min="3" max="3" width="13.28515625" hidden="1" customWidth="1"/>
    <col min="4" max="5" width="10.7109375" style="1" customWidth="1"/>
    <col min="6" max="6" width="16.7109375" style="1" customWidth="1"/>
    <col min="7" max="7" width="11.5703125" style="1" customWidth="1"/>
    <col min="8" max="8" width="10.85546875" style="1" customWidth="1"/>
    <col min="9" max="9" width="15.7109375" style="2" customWidth="1"/>
    <col min="10" max="10" width="20.5703125" style="2" customWidth="1"/>
    <col min="11" max="11" width="14.7109375" style="2" customWidth="1"/>
  </cols>
  <sheetData>
    <row r="1" spans="1:19" ht="21" x14ac:dyDescent="0.25">
      <c r="A1" s="170" t="s">
        <v>229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9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9" x14ac:dyDescent="0.25">
      <c r="A3" t="s">
        <v>0</v>
      </c>
      <c r="B3" s="10">
        <v>11.273648400000001</v>
      </c>
      <c r="C3" s="23">
        <v>22.547296800000002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R3" s="33"/>
      <c r="S3" s="33"/>
    </row>
    <row r="4" spans="1:19" x14ac:dyDescent="0.25">
      <c r="A4" t="s">
        <v>1</v>
      </c>
      <c r="B4" s="10">
        <v>12.401013240000001</v>
      </c>
      <c r="C4" s="23">
        <v>23.67466164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R4" s="33"/>
      <c r="S4" s="33"/>
    </row>
    <row r="5" spans="1:19" x14ac:dyDescent="0.25">
      <c r="A5" t="s">
        <v>2</v>
      </c>
      <c r="B5" s="10">
        <v>13.528378079999998</v>
      </c>
      <c r="C5" s="23">
        <v>25.929391320000001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R5" s="33"/>
      <c r="S5" s="33"/>
    </row>
    <row r="6" spans="1:19" x14ac:dyDescent="0.25">
      <c r="A6" t="s">
        <v>3</v>
      </c>
      <c r="B6" s="10">
        <v>13.528378079999998</v>
      </c>
      <c r="C6" s="23">
        <v>28.184120999999998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R6" s="33"/>
      <c r="S6" s="33"/>
    </row>
    <row r="7" spans="1:19" x14ac:dyDescent="0.25">
      <c r="A7" t="s">
        <v>4</v>
      </c>
      <c r="B7" s="10">
        <v>14.655742919999998</v>
      </c>
      <c r="C7" s="23">
        <v>29.311485839999996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R7" s="33"/>
      <c r="S7" s="33"/>
    </row>
    <row r="8" spans="1:19" x14ac:dyDescent="0.25">
      <c r="A8" t="s">
        <v>5</v>
      </c>
      <c r="B8" s="10">
        <v>16.910472599999999</v>
      </c>
      <c r="C8" s="23">
        <v>32.693580359999999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R8" s="33"/>
      <c r="S8" s="33"/>
    </row>
    <row r="9" spans="1:19" x14ac:dyDescent="0.25">
      <c r="A9" t="s">
        <v>103</v>
      </c>
      <c r="B9" s="10">
        <v>18.037837440000001</v>
      </c>
      <c r="C9" s="23">
        <v>37.20303972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R9" s="33"/>
      <c r="S9" s="33"/>
    </row>
    <row r="10" spans="1:19" x14ac:dyDescent="0.25">
      <c r="A10" t="s">
        <v>104</v>
      </c>
      <c r="B10" s="10">
        <v>20.292567120000001</v>
      </c>
      <c r="C10" s="23">
        <v>40.585134240000002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R10" s="33"/>
      <c r="S10" s="33"/>
    </row>
    <row r="11" spans="1:19" x14ac:dyDescent="0.25">
      <c r="A11" t="s">
        <v>6</v>
      </c>
      <c r="B11" s="10">
        <v>21.41993196</v>
      </c>
      <c r="C11" s="23">
        <v>45.094593600000003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R11" s="33"/>
      <c r="S11" s="33"/>
    </row>
    <row r="12" spans="1:19" x14ac:dyDescent="0.25">
      <c r="A12" t="s">
        <v>105</v>
      </c>
      <c r="B12" s="10">
        <v>23.67466164</v>
      </c>
      <c r="C12" s="23">
        <v>48.476688119999999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R12" s="33"/>
      <c r="S12" s="33"/>
    </row>
    <row r="13" spans="1:19" s="2" customFormat="1" x14ac:dyDescent="0.25">
      <c r="A13" t="s">
        <v>7</v>
      </c>
      <c r="B13" s="10">
        <v>25.929391320000001</v>
      </c>
      <c r="C13" s="23">
        <v>56.368241999999995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R13" s="33"/>
      <c r="S13" s="33"/>
    </row>
    <row r="14" spans="1:19" s="2" customFormat="1" ht="15.75" thickBot="1" x14ac:dyDescent="0.3">
      <c r="A14" t="s">
        <v>8</v>
      </c>
      <c r="B14" s="10">
        <v>0</v>
      </c>
      <c r="C14" s="26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90" t="s">
        <v>319</v>
      </c>
      <c r="R14" s="33"/>
      <c r="S14" s="33"/>
    </row>
    <row r="15" spans="1:19" s="2" customFormat="1" x14ac:dyDescent="0.25">
      <c r="A15" t="s">
        <v>9</v>
      </c>
      <c r="B15" s="10">
        <v>12.401013240000001</v>
      </c>
      <c r="C15" s="23">
        <v>23.67466164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R15" s="33"/>
      <c r="S15" s="33"/>
    </row>
    <row r="16" spans="1:19" s="2" customFormat="1" x14ac:dyDescent="0.25">
      <c r="A16" t="s">
        <v>10</v>
      </c>
      <c r="B16" s="10">
        <v>13.528378079999998</v>
      </c>
      <c r="C16" s="23">
        <v>25.929391320000001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  <c r="R16" s="33"/>
      <c r="S16" s="33"/>
    </row>
    <row r="17" spans="1:19" s="2" customFormat="1" x14ac:dyDescent="0.25">
      <c r="A17" t="s">
        <v>11</v>
      </c>
      <c r="B17" s="10">
        <v>14.655742919999998</v>
      </c>
      <c r="C17" s="23">
        <v>27.056756159999996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  <c r="R17" s="33"/>
      <c r="S17" s="33"/>
    </row>
    <row r="18" spans="1:19" s="2" customFormat="1" x14ac:dyDescent="0.25">
      <c r="A18" t="s">
        <v>12</v>
      </c>
      <c r="B18" s="10">
        <v>14.655742919999998</v>
      </c>
      <c r="C18" s="23">
        <v>29.311485839999996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  <c r="R18" s="33"/>
      <c r="S18" s="33"/>
    </row>
    <row r="19" spans="1:19" s="2" customFormat="1" x14ac:dyDescent="0.25">
      <c r="A19" t="s">
        <v>13</v>
      </c>
      <c r="B19" s="10">
        <v>15.783107759999998</v>
      </c>
      <c r="C19" s="23">
        <v>31.566215519999997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  <c r="R19" s="33"/>
      <c r="S19" s="33"/>
    </row>
    <row r="20" spans="1:19" s="2" customFormat="1" x14ac:dyDescent="0.25">
      <c r="A20" t="s">
        <v>14</v>
      </c>
      <c r="B20" s="10">
        <v>16.910472599999999</v>
      </c>
      <c r="C20" s="23">
        <v>34.948310039999996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368</v>
      </c>
      <c r="O20" s="83"/>
      <c r="P20" s="79"/>
      <c r="R20" s="33"/>
      <c r="S20" s="33"/>
    </row>
    <row r="21" spans="1:19" s="2" customFormat="1" x14ac:dyDescent="0.25">
      <c r="A21" t="s">
        <v>106</v>
      </c>
      <c r="B21" s="10">
        <v>19.165202279999999</v>
      </c>
      <c r="C21" s="23">
        <v>39.457769399999997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  <c r="R21" s="33"/>
      <c r="S21" s="33"/>
    </row>
    <row r="22" spans="1:19" s="2" customFormat="1" x14ac:dyDescent="0.25">
      <c r="A22" t="s">
        <v>107</v>
      </c>
      <c r="B22" s="10">
        <v>20.292567120000001</v>
      </c>
      <c r="C22" s="23">
        <v>41.712499080000001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  <c r="R22" s="33"/>
      <c r="S22" s="33"/>
    </row>
    <row r="23" spans="1:19" s="2" customFormat="1" x14ac:dyDescent="0.25">
      <c r="A23" t="s">
        <v>15</v>
      </c>
      <c r="B23" s="10">
        <v>21.41993196</v>
      </c>
      <c r="C23" s="23">
        <v>46.221958440000002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  <c r="R23" s="33"/>
      <c r="S23" s="33"/>
    </row>
    <row r="24" spans="1:19" s="2" customFormat="1" x14ac:dyDescent="0.25">
      <c r="A24" t="s">
        <v>108</v>
      </c>
      <c r="B24" s="10">
        <v>23.67466164</v>
      </c>
      <c r="C24" s="23">
        <v>49.604052960000004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  <c r="R24" s="33"/>
      <c r="S24" s="33"/>
    </row>
    <row r="25" spans="1:19" s="2" customFormat="1" ht="15.75" thickBot="1" x14ac:dyDescent="0.3">
      <c r="A25" t="s">
        <v>109</v>
      </c>
      <c r="B25" s="10">
        <v>25.929391320000001</v>
      </c>
      <c r="C25" s="23">
        <v>58.622971679999992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  <c r="R25" s="33"/>
      <c r="S25" s="33"/>
    </row>
    <row r="26" spans="1:19" s="2" customFormat="1" x14ac:dyDescent="0.25">
      <c r="A26"/>
      <c r="B26" s="10">
        <v>0</v>
      </c>
      <c r="C26" s="26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85"/>
      <c r="M26" s="86" t="s">
        <v>290</v>
      </c>
      <c r="O26" s="85"/>
      <c r="P26" s="86" t="s">
        <v>290</v>
      </c>
      <c r="R26" s="33"/>
      <c r="S26" s="33"/>
    </row>
    <row r="27" spans="1:19" s="2" customFormat="1" x14ac:dyDescent="0.25">
      <c r="A27" t="s">
        <v>24</v>
      </c>
      <c r="B27" s="10">
        <v>18.037837440000001</v>
      </c>
      <c r="C27" s="23">
        <v>30.438850679999998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5"/>
      <c r="M27" s="95">
        <v>29</v>
      </c>
      <c r="O27" s="85"/>
      <c r="P27" s="95">
        <v>30</v>
      </c>
      <c r="R27" s="33"/>
      <c r="S27" s="33"/>
    </row>
    <row r="28" spans="1:19" s="2" customFormat="1" ht="15.75" thickBot="1" x14ac:dyDescent="0.3">
      <c r="A28" t="s">
        <v>25</v>
      </c>
      <c r="B28" s="10">
        <v>20.292567120000001</v>
      </c>
      <c r="C28" s="23">
        <v>33.820945199999997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93"/>
      <c r="M28" s="94" t="s">
        <v>320</v>
      </c>
      <c r="O28" s="93"/>
      <c r="P28" s="94" t="s">
        <v>321</v>
      </c>
      <c r="R28" s="33"/>
      <c r="S28" s="33"/>
    </row>
    <row r="29" spans="1:19" s="2" customFormat="1" x14ac:dyDescent="0.25">
      <c r="A29" t="s">
        <v>26</v>
      </c>
      <c r="B29" s="10">
        <v>21.41993196</v>
      </c>
      <c r="C29" s="23">
        <v>33.820945199999997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91"/>
      <c r="M29" s="92" t="s">
        <v>290</v>
      </c>
      <c r="O29" s="91"/>
      <c r="P29" s="92" t="s">
        <v>290</v>
      </c>
      <c r="R29" s="33"/>
      <c r="S29" s="33"/>
    </row>
    <row r="30" spans="1:19" s="2" customFormat="1" x14ac:dyDescent="0.25">
      <c r="A30" t="s">
        <v>27</v>
      </c>
      <c r="B30" s="10">
        <v>23.67466164</v>
      </c>
      <c r="C30" s="23">
        <v>38.330404559999998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85"/>
      <c r="M30" s="95">
        <v>32</v>
      </c>
      <c r="O30" s="85"/>
      <c r="P30" s="95">
        <v>717</v>
      </c>
      <c r="R30" s="33"/>
      <c r="S30" s="33"/>
    </row>
    <row r="31" spans="1:19" s="2" customFormat="1" ht="15.75" thickBot="1" x14ac:dyDescent="0.3">
      <c r="A31" t="s">
        <v>28</v>
      </c>
      <c r="B31" s="10">
        <v>25.929391320000001</v>
      </c>
      <c r="C31" s="23">
        <v>41.712499080000001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93"/>
      <c r="M31" s="94" t="s">
        <v>322</v>
      </c>
      <c r="O31" s="93"/>
      <c r="P31" s="94" t="s">
        <v>323</v>
      </c>
      <c r="R31" s="33"/>
      <c r="S31" s="33"/>
    </row>
    <row r="32" spans="1:19" s="2" customFormat="1" x14ac:dyDescent="0.25">
      <c r="A32" t="s">
        <v>29</v>
      </c>
      <c r="B32" s="10">
        <v>28.184120999999998</v>
      </c>
      <c r="C32" s="23">
        <v>45.094593600000003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91"/>
      <c r="M32" s="92" t="s">
        <v>290</v>
      </c>
      <c r="O32" s="91"/>
      <c r="P32" s="92" t="s">
        <v>290</v>
      </c>
      <c r="R32" s="33"/>
      <c r="S32" s="33"/>
    </row>
    <row r="33" spans="1:19" s="2" customFormat="1" x14ac:dyDescent="0.25">
      <c r="A33" t="s">
        <v>113</v>
      </c>
      <c r="B33" s="10">
        <v>30.438850679999998</v>
      </c>
      <c r="C33" s="23">
        <v>48.476688119999999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85"/>
      <c r="M33" s="95">
        <v>718</v>
      </c>
      <c r="O33" s="85"/>
      <c r="P33" s="95">
        <v>719</v>
      </c>
      <c r="R33" s="33"/>
      <c r="S33" s="33"/>
    </row>
    <row r="34" spans="1:19" s="2" customFormat="1" ht="15.75" thickBot="1" x14ac:dyDescent="0.3">
      <c r="A34" t="s">
        <v>114</v>
      </c>
      <c r="B34" s="10">
        <v>32.693580359999999</v>
      </c>
      <c r="C34" s="23">
        <v>51.858782640000001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93"/>
      <c r="M34" s="94" t="s">
        <v>324</v>
      </c>
      <c r="O34" s="93"/>
      <c r="P34" s="94" t="s">
        <v>325</v>
      </c>
      <c r="R34" s="33"/>
      <c r="S34" s="33"/>
    </row>
    <row r="35" spans="1:19" s="2" customFormat="1" x14ac:dyDescent="0.25">
      <c r="A35" t="s">
        <v>30</v>
      </c>
      <c r="B35" s="10">
        <v>33.820945199999997</v>
      </c>
      <c r="C35" s="23">
        <v>57.495606839999994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91"/>
      <c r="M35" s="92" t="s">
        <v>290</v>
      </c>
      <c r="O35" s="91"/>
      <c r="P35" s="92" t="s">
        <v>290</v>
      </c>
      <c r="R35" s="33"/>
      <c r="S35" s="33"/>
    </row>
    <row r="36" spans="1:19" s="2" customFormat="1" x14ac:dyDescent="0.25">
      <c r="A36" t="s">
        <v>115</v>
      </c>
      <c r="B36" s="10">
        <v>34.948310039999996</v>
      </c>
      <c r="C36" s="23">
        <v>59.750336519999998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85"/>
      <c r="M36" s="95">
        <v>720</v>
      </c>
      <c r="O36" s="85"/>
      <c r="P36" s="95">
        <v>724</v>
      </c>
      <c r="R36" s="33"/>
      <c r="S36" s="33"/>
    </row>
    <row r="37" spans="1:19" s="2" customFormat="1" ht="15.75" thickBot="1" x14ac:dyDescent="0.3">
      <c r="A37" t="s">
        <v>116</v>
      </c>
      <c r="B37" s="10">
        <v>39.457769399999997</v>
      </c>
      <c r="C37" s="23">
        <v>71.023984920000004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93"/>
      <c r="M37" s="94" t="s">
        <v>326</v>
      </c>
      <c r="O37" s="93"/>
      <c r="P37" s="94" t="s">
        <v>327</v>
      </c>
      <c r="R37" s="33"/>
      <c r="S37" s="33"/>
    </row>
    <row r="38" spans="1:19" s="2" customFormat="1" x14ac:dyDescent="0.25">
      <c r="A38"/>
      <c r="B38" s="10">
        <v>0</v>
      </c>
      <c r="C38" s="26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L38" s="91"/>
      <c r="M38" s="92" t="s">
        <v>290</v>
      </c>
      <c r="O38" s="91"/>
      <c r="P38" s="92" t="s">
        <v>290</v>
      </c>
      <c r="R38" s="33"/>
      <c r="S38" s="33"/>
    </row>
    <row r="39" spans="1:19" s="2" customFormat="1" x14ac:dyDescent="0.25">
      <c r="A39" t="s">
        <v>31</v>
      </c>
      <c r="B39" s="10">
        <v>20.292567120000001</v>
      </c>
      <c r="C39" s="23">
        <v>33.820945199999997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85"/>
      <c r="M39" s="95">
        <v>725</v>
      </c>
      <c r="O39" s="85"/>
      <c r="P39" s="95">
        <v>748</v>
      </c>
      <c r="R39" s="33"/>
      <c r="S39" s="33"/>
    </row>
    <row r="40" spans="1:19" s="2" customFormat="1" ht="15.75" thickBot="1" x14ac:dyDescent="0.3">
      <c r="A40" t="s">
        <v>32</v>
      </c>
      <c r="B40" s="10">
        <v>21.41993196</v>
      </c>
      <c r="C40" s="23">
        <v>36.075674880000001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93"/>
      <c r="M40" s="94" t="s">
        <v>328</v>
      </c>
      <c r="O40" s="93"/>
      <c r="P40" s="94" t="s">
        <v>329</v>
      </c>
      <c r="R40" s="33"/>
      <c r="S40" s="33"/>
    </row>
    <row r="41" spans="1:19" s="2" customFormat="1" x14ac:dyDescent="0.25">
      <c r="A41" t="s">
        <v>33</v>
      </c>
      <c r="B41" s="10">
        <v>22.547296800000002</v>
      </c>
      <c r="C41" s="23">
        <v>38.330404559999998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91"/>
      <c r="M41" s="92" t="s">
        <v>290</v>
      </c>
      <c r="O41" s="91"/>
      <c r="P41" s="92" t="s">
        <v>290</v>
      </c>
      <c r="R41" s="33"/>
      <c r="S41" s="33"/>
    </row>
    <row r="42" spans="1:19" s="2" customFormat="1" x14ac:dyDescent="0.25">
      <c r="A42" t="s">
        <v>34</v>
      </c>
      <c r="B42" s="10">
        <v>25.929391320000001</v>
      </c>
      <c r="C42" s="23">
        <v>40.585134240000002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85"/>
      <c r="M42" s="95">
        <v>749</v>
      </c>
      <c r="O42" s="85"/>
      <c r="P42" s="95">
        <v>750</v>
      </c>
      <c r="R42" s="33"/>
      <c r="S42" s="33"/>
    </row>
    <row r="43" spans="1:19" s="2" customFormat="1" ht="15.75" thickBot="1" x14ac:dyDescent="0.3">
      <c r="A43" t="s">
        <v>35</v>
      </c>
      <c r="B43" s="10">
        <v>28.184120999999998</v>
      </c>
      <c r="C43" s="23">
        <v>45.094593600000003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93"/>
      <c r="M43" s="94" t="s">
        <v>330</v>
      </c>
      <c r="O43" s="93"/>
      <c r="P43" s="94" t="s">
        <v>331</v>
      </c>
      <c r="R43" s="33"/>
      <c r="S43" s="33"/>
    </row>
    <row r="44" spans="1:19" s="2" customFormat="1" x14ac:dyDescent="0.25">
      <c r="A44" t="s">
        <v>36</v>
      </c>
      <c r="B44" s="10">
        <v>30.438850679999998</v>
      </c>
      <c r="C44" s="23">
        <v>50.731417800000003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91"/>
      <c r="M44" s="92" t="s">
        <v>290</v>
      </c>
      <c r="O44" s="91"/>
      <c r="P44" s="92" t="s">
        <v>290</v>
      </c>
      <c r="R44" s="33"/>
      <c r="S44" s="33"/>
    </row>
    <row r="45" spans="1:19" s="2" customFormat="1" x14ac:dyDescent="0.25">
      <c r="A45" t="s">
        <v>117</v>
      </c>
      <c r="B45" s="10">
        <v>32.693580359999999</v>
      </c>
      <c r="C45" s="23">
        <v>56.368241999999995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85"/>
      <c r="M45" s="95">
        <v>751</v>
      </c>
      <c r="O45" s="85"/>
      <c r="P45" s="95">
        <v>752</v>
      </c>
      <c r="R45" s="33"/>
      <c r="S45" s="33"/>
    </row>
    <row r="46" spans="1:19" s="2" customFormat="1" ht="15.75" thickBot="1" x14ac:dyDescent="0.3">
      <c r="A46" t="s">
        <v>118</v>
      </c>
      <c r="B46" s="10">
        <v>33.820945199999997</v>
      </c>
      <c r="C46" s="23">
        <v>58.622971679999992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93"/>
      <c r="M46" s="94" t="s">
        <v>332</v>
      </c>
      <c r="O46" s="93"/>
      <c r="P46" s="94" t="s">
        <v>333</v>
      </c>
      <c r="R46" s="33"/>
      <c r="S46" s="33"/>
    </row>
    <row r="47" spans="1:19" s="2" customFormat="1" x14ac:dyDescent="0.25">
      <c r="A47" t="s">
        <v>37</v>
      </c>
      <c r="B47" s="10">
        <v>36.075674880000001</v>
      </c>
      <c r="C47" s="23">
        <v>64.259795879999999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91"/>
      <c r="M47" s="92" t="s">
        <v>290</v>
      </c>
      <c r="R47" s="33"/>
      <c r="S47" s="33"/>
    </row>
    <row r="48" spans="1:19" s="2" customFormat="1" x14ac:dyDescent="0.25">
      <c r="A48" t="s">
        <v>119</v>
      </c>
      <c r="B48" s="10">
        <v>39.457769399999997</v>
      </c>
      <c r="C48" s="23">
        <v>71.023984920000004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85"/>
      <c r="M48" s="95">
        <v>754</v>
      </c>
      <c r="R48" s="33"/>
      <c r="S48" s="33"/>
    </row>
    <row r="49" spans="1:19" s="2" customFormat="1" ht="15.75" thickBot="1" x14ac:dyDescent="0.3">
      <c r="A49" t="s">
        <v>120</v>
      </c>
      <c r="B49" s="10">
        <v>41.712499080000001</v>
      </c>
      <c r="C49" s="23">
        <v>78.915538799999993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93"/>
      <c r="M49" s="94" t="s">
        <v>334</v>
      </c>
      <c r="R49" s="33"/>
      <c r="S49" s="33"/>
    </row>
    <row r="50" spans="1:19" s="2" customFormat="1" x14ac:dyDescent="0.25">
      <c r="A50"/>
      <c r="B50" s="10">
        <v>0</v>
      </c>
      <c r="C50" s="26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R50" s="33"/>
      <c r="S50" s="33"/>
    </row>
    <row r="51" spans="1:19" s="2" customFormat="1" x14ac:dyDescent="0.25">
      <c r="A51" t="s">
        <v>38</v>
      </c>
      <c r="B51" s="10">
        <v>22.547296800000002</v>
      </c>
      <c r="C51" s="23">
        <v>36.075674880000001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33"/>
      <c r="S51" s="33"/>
    </row>
    <row r="52" spans="1:19" s="2" customFormat="1" x14ac:dyDescent="0.25">
      <c r="A52" t="s">
        <v>39</v>
      </c>
      <c r="B52" s="10">
        <v>23.67466164</v>
      </c>
      <c r="C52" s="23">
        <v>39.457769399999997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33"/>
      <c r="S52" s="33"/>
    </row>
    <row r="53" spans="1:19" s="2" customFormat="1" x14ac:dyDescent="0.25">
      <c r="A53" t="s">
        <v>40</v>
      </c>
      <c r="B53" s="10">
        <v>25.929391320000001</v>
      </c>
      <c r="C53" s="23">
        <v>41.712499080000001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33"/>
      <c r="S53" s="33"/>
    </row>
    <row r="54" spans="1:19" s="2" customFormat="1" x14ac:dyDescent="0.25">
      <c r="A54" t="s">
        <v>41</v>
      </c>
      <c r="B54" s="10">
        <v>28.184120999999998</v>
      </c>
      <c r="C54" s="23">
        <v>46.221958440000002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33"/>
      <c r="S54" s="33"/>
    </row>
    <row r="55" spans="1:19" s="2" customFormat="1" x14ac:dyDescent="0.25">
      <c r="A55" t="s">
        <v>42</v>
      </c>
      <c r="B55" s="10">
        <v>32.693580359999999</v>
      </c>
      <c r="C55" s="23">
        <v>51.858782640000001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33"/>
      <c r="S55" s="33"/>
    </row>
    <row r="56" spans="1:19" s="2" customFormat="1" x14ac:dyDescent="0.25">
      <c r="A56" t="s">
        <v>43</v>
      </c>
      <c r="B56" s="10">
        <v>34.948310039999996</v>
      </c>
      <c r="C56" s="23">
        <v>56.368241999999995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33"/>
      <c r="S56" s="33"/>
    </row>
    <row r="57" spans="1:19" s="2" customFormat="1" x14ac:dyDescent="0.25">
      <c r="A57" t="s">
        <v>121</v>
      </c>
      <c r="B57" s="10">
        <v>37.20303972</v>
      </c>
      <c r="C57" s="23">
        <v>62.005066199999995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33"/>
      <c r="S57" s="33"/>
    </row>
    <row r="58" spans="1:19" s="2" customFormat="1" x14ac:dyDescent="0.25">
      <c r="A58" t="s">
        <v>122</v>
      </c>
      <c r="B58" s="10">
        <v>39.457769399999997</v>
      </c>
      <c r="C58" s="23">
        <v>66.514525559999996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33"/>
      <c r="S58" s="33"/>
    </row>
    <row r="59" spans="1:19" s="2" customFormat="1" x14ac:dyDescent="0.25">
      <c r="A59" t="s">
        <v>44</v>
      </c>
      <c r="B59" s="10">
        <v>42.839863919999999</v>
      </c>
      <c r="C59" s="23">
        <v>73.278714599999986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33"/>
      <c r="S59" s="33"/>
    </row>
    <row r="60" spans="1:19" s="2" customFormat="1" x14ac:dyDescent="0.25">
      <c r="A60" t="s">
        <v>123</v>
      </c>
      <c r="B60" s="10">
        <v>48.476688119999999</v>
      </c>
      <c r="C60" s="23">
        <v>82.297633319999989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33"/>
      <c r="S60" s="33"/>
    </row>
    <row r="61" spans="1:19" s="2" customFormat="1" x14ac:dyDescent="0.25">
      <c r="A61" t="s">
        <v>124</v>
      </c>
      <c r="B61" s="10">
        <v>62.005066199999995</v>
      </c>
      <c r="C61" s="23">
        <v>102.59020043999999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33"/>
      <c r="S61" s="33"/>
    </row>
    <row r="62" spans="1:19" s="2" customFormat="1" x14ac:dyDescent="0.25">
      <c r="A62"/>
      <c r="B62" s="10">
        <v>0</v>
      </c>
      <c r="C62" s="26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R62" s="33"/>
      <c r="S62" s="33"/>
    </row>
    <row r="63" spans="1:19" s="2" customFormat="1" x14ac:dyDescent="0.25">
      <c r="A63" t="s">
        <v>166</v>
      </c>
      <c r="B63" s="10">
        <v>23.67466164</v>
      </c>
      <c r="C63" s="19">
        <v>38.330404559999998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33"/>
      <c r="S63" s="33"/>
    </row>
    <row r="64" spans="1:19" s="2" customFormat="1" x14ac:dyDescent="0.25">
      <c r="A64" t="s">
        <v>167</v>
      </c>
      <c r="B64" s="10">
        <v>25.929391320000001</v>
      </c>
      <c r="C64" s="19">
        <v>40.585134240000002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33"/>
      <c r="S64" s="33"/>
    </row>
    <row r="65" spans="1:19" s="2" customFormat="1" x14ac:dyDescent="0.25">
      <c r="A65" t="s">
        <v>168</v>
      </c>
      <c r="B65" s="10">
        <v>27.056756159999996</v>
      </c>
      <c r="C65" s="19">
        <v>42.839863919999999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33"/>
      <c r="S65" s="33"/>
    </row>
    <row r="66" spans="1:19" s="2" customFormat="1" x14ac:dyDescent="0.25">
      <c r="A66" t="s">
        <v>169</v>
      </c>
      <c r="B66" s="10">
        <v>31.566215519999997</v>
      </c>
      <c r="C66" s="19">
        <v>49.604052960000004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33"/>
      <c r="S66" s="33"/>
    </row>
    <row r="67" spans="1:19" s="2" customFormat="1" x14ac:dyDescent="0.25">
      <c r="A67" t="s">
        <v>170</v>
      </c>
      <c r="B67" s="10">
        <v>32.693580359999999</v>
      </c>
      <c r="C67" s="24">
        <v>54.113512319999991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33"/>
      <c r="S67" s="33"/>
    </row>
    <row r="68" spans="1:19" s="2" customFormat="1" x14ac:dyDescent="0.25">
      <c r="A68" t="s">
        <v>171</v>
      </c>
      <c r="B68" s="10">
        <v>36.075674880000001</v>
      </c>
      <c r="C68" s="19">
        <v>63.132431039999993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33"/>
      <c r="S68" s="33"/>
    </row>
    <row r="69" spans="1:19" s="2" customFormat="1" x14ac:dyDescent="0.25">
      <c r="A69" t="s">
        <v>172</v>
      </c>
      <c r="B69" s="10">
        <v>37.20303972</v>
      </c>
      <c r="C69" s="19">
        <v>67.641890399999994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33"/>
      <c r="S69" s="33"/>
    </row>
    <row r="70" spans="1:19" s="2" customFormat="1" x14ac:dyDescent="0.25">
      <c r="A70" t="s">
        <v>173</v>
      </c>
      <c r="B70" s="10">
        <v>41.712499080000001</v>
      </c>
      <c r="C70" s="19">
        <v>71.023984920000004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33"/>
      <c r="S70" s="33"/>
    </row>
    <row r="71" spans="1:19" s="2" customFormat="1" x14ac:dyDescent="0.25">
      <c r="A71" t="s">
        <v>174</v>
      </c>
      <c r="B71" s="10">
        <v>45.094593600000003</v>
      </c>
      <c r="C71" s="19">
        <v>75.533444279999998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33"/>
      <c r="S71" s="33"/>
    </row>
    <row r="72" spans="1:19" s="2" customFormat="1" x14ac:dyDescent="0.25">
      <c r="A72" t="s">
        <v>175</v>
      </c>
      <c r="B72" s="10">
        <v>52.98614748</v>
      </c>
      <c r="C72" s="19">
        <v>84.552362999999986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33"/>
      <c r="S72" s="33"/>
    </row>
    <row r="73" spans="1:19" s="2" customFormat="1" x14ac:dyDescent="0.25">
      <c r="A73" t="s">
        <v>176</v>
      </c>
      <c r="B73" s="10">
        <v>65.387160719999997</v>
      </c>
      <c r="C73" s="19">
        <v>105.97229496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33"/>
      <c r="S73" s="33"/>
    </row>
    <row r="74" spans="1:19" s="2" customFormat="1" x14ac:dyDescent="0.25">
      <c r="A74"/>
      <c r="B74" s="10">
        <v>0</v>
      </c>
      <c r="C74" s="26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R74" s="33"/>
      <c r="S74" s="33"/>
    </row>
    <row r="75" spans="1:19" s="2" customFormat="1" x14ac:dyDescent="0.25">
      <c r="A75" t="s">
        <v>51</v>
      </c>
      <c r="B75" s="10">
        <v>25.929391320000001</v>
      </c>
      <c r="C75" s="22">
        <v>38.330404559999998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33"/>
      <c r="S75" s="33"/>
    </row>
    <row r="76" spans="1:19" s="2" customFormat="1" x14ac:dyDescent="0.25">
      <c r="A76" t="s">
        <v>52</v>
      </c>
      <c r="B76" s="10">
        <v>28.184120999999998</v>
      </c>
      <c r="C76" s="22">
        <v>42.839863919999999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33"/>
      <c r="S76" s="33"/>
    </row>
    <row r="77" spans="1:19" s="2" customFormat="1" x14ac:dyDescent="0.25">
      <c r="A77" t="s">
        <v>53</v>
      </c>
      <c r="B77" s="10">
        <v>31.566215519999997</v>
      </c>
      <c r="C77" s="22">
        <v>46.221958440000002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33"/>
      <c r="S77" s="33"/>
    </row>
    <row r="78" spans="1:19" s="2" customFormat="1" x14ac:dyDescent="0.25">
      <c r="A78" t="s">
        <v>54</v>
      </c>
      <c r="B78" s="10">
        <v>32.693580359999999</v>
      </c>
      <c r="C78" s="22">
        <v>50.731417800000003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33"/>
      <c r="S78" s="33"/>
    </row>
    <row r="79" spans="1:19" s="2" customFormat="1" x14ac:dyDescent="0.25">
      <c r="A79" t="s">
        <v>55</v>
      </c>
      <c r="B79" s="10">
        <v>36.075674880000001</v>
      </c>
      <c r="C79" s="19">
        <v>55.240877159999997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33"/>
      <c r="S79" s="33"/>
    </row>
    <row r="80" spans="1:19" s="2" customFormat="1" x14ac:dyDescent="0.25">
      <c r="A80" t="s">
        <v>56</v>
      </c>
      <c r="B80" s="10">
        <v>40.585134240000002</v>
      </c>
      <c r="C80" s="22">
        <v>63.132431039999993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33"/>
      <c r="S80" s="33"/>
    </row>
    <row r="81" spans="1:19" s="2" customFormat="1" x14ac:dyDescent="0.25">
      <c r="A81" t="s">
        <v>177</v>
      </c>
      <c r="B81" s="10">
        <v>42.839863919999999</v>
      </c>
      <c r="C81" s="24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33"/>
      <c r="S81" s="33"/>
    </row>
    <row r="82" spans="1:19" s="2" customFormat="1" x14ac:dyDescent="0.25">
      <c r="A82" t="s">
        <v>178</v>
      </c>
      <c r="B82" s="10">
        <v>46.221958440000002</v>
      </c>
      <c r="C82" s="24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33"/>
      <c r="S82" s="33"/>
    </row>
    <row r="83" spans="1:19" s="2" customFormat="1" x14ac:dyDescent="0.25">
      <c r="A83" t="s">
        <v>179</v>
      </c>
      <c r="B83" s="10">
        <v>49.604052960000004</v>
      </c>
      <c r="C83" s="24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33"/>
      <c r="S83" s="33"/>
    </row>
    <row r="84" spans="1:19" s="2" customFormat="1" x14ac:dyDescent="0.25">
      <c r="A84" t="s">
        <v>180</v>
      </c>
      <c r="B84" s="10">
        <v>57.495606839999994</v>
      </c>
      <c r="C84" s="24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33"/>
      <c r="S84" s="33"/>
    </row>
    <row r="85" spans="1:19" s="2" customFormat="1" x14ac:dyDescent="0.25">
      <c r="A85" t="s">
        <v>181</v>
      </c>
      <c r="B85" s="10">
        <v>69.896620079999991</v>
      </c>
      <c r="C85" s="24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33"/>
      <c r="S85" s="33"/>
    </row>
    <row r="86" spans="1:19" s="2" customFormat="1" x14ac:dyDescent="0.25">
      <c r="A86" t="s">
        <v>8</v>
      </c>
      <c r="B86" s="10">
        <v>0</v>
      </c>
      <c r="C86" s="26">
        <v>0</v>
      </c>
      <c r="D86" s="7" t="s">
        <v>99</v>
      </c>
      <c r="E86" s="8" t="s">
        <v>100</v>
      </c>
      <c r="F86" s="8" t="s">
        <v>226</v>
      </c>
      <c r="G86" s="8" t="s">
        <v>163</v>
      </c>
      <c r="H86" s="8" t="s">
        <v>164</v>
      </c>
      <c r="I86" s="9" t="s">
        <v>165</v>
      </c>
      <c r="J86" s="10"/>
      <c r="K86" s="10"/>
      <c r="R86" s="33"/>
      <c r="S86" s="33"/>
    </row>
    <row r="87" spans="1:19" s="2" customFormat="1" x14ac:dyDescent="0.25">
      <c r="A87" t="s">
        <v>63</v>
      </c>
      <c r="B87" s="10">
        <v>28.184120999999998</v>
      </c>
      <c r="C87" s="22">
        <v>40.585134240000002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33"/>
      <c r="S87" s="33"/>
    </row>
    <row r="88" spans="1:19" s="2" customFormat="1" x14ac:dyDescent="0.25">
      <c r="A88" t="s">
        <v>64</v>
      </c>
      <c r="B88" s="10">
        <v>30.438850679999998</v>
      </c>
      <c r="C88" s="22">
        <v>43.967228759999998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33"/>
      <c r="S88" s="33"/>
    </row>
    <row r="89" spans="1:19" s="2" customFormat="1" x14ac:dyDescent="0.25">
      <c r="A89" t="s">
        <v>65</v>
      </c>
      <c r="B89" s="10">
        <v>32.693580359999999</v>
      </c>
      <c r="C89" s="22">
        <v>47.34932328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33"/>
      <c r="S89" s="33"/>
    </row>
    <row r="90" spans="1:19" s="2" customFormat="1" x14ac:dyDescent="0.25">
      <c r="A90" t="s">
        <v>66</v>
      </c>
      <c r="B90" s="10">
        <v>36.075674880000001</v>
      </c>
      <c r="C90" s="22">
        <v>51.858782640000001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33"/>
      <c r="S90" s="33"/>
    </row>
    <row r="91" spans="1:19" s="2" customFormat="1" x14ac:dyDescent="0.25">
      <c r="A91" t="s">
        <v>67</v>
      </c>
      <c r="B91" s="10">
        <v>40.585134240000002</v>
      </c>
      <c r="C91" s="22">
        <v>55.240877159999997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33"/>
      <c r="S91" s="33"/>
    </row>
    <row r="92" spans="1:19" s="2" customFormat="1" x14ac:dyDescent="0.25">
      <c r="A92" t="s">
        <v>68</v>
      </c>
      <c r="B92" s="10">
        <v>43.967228759999998</v>
      </c>
      <c r="C92" s="22">
        <v>64.259795879999999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33"/>
      <c r="S92" s="33"/>
    </row>
    <row r="93" spans="1:19" s="2" customFormat="1" x14ac:dyDescent="0.25">
      <c r="A93" t="s">
        <v>128</v>
      </c>
      <c r="B93" s="10">
        <v>47.34932328</v>
      </c>
      <c r="C93" s="24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33"/>
      <c r="S93" s="33"/>
    </row>
    <row r="94" spans="1:19" s="2" customFormat="1" x14ac:dyDescent="0.25">
      <c r="A94" t="s">
        <v>129</v>
      </c>
      <c r="B94" s="10">
        <v>50.731417800000003</v>
      </c>
      <c r="C94" s="24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33"/>
      <c r="S94" s="33"/>
    </row>
    <row r="95" spans="1:19" s="2" customFormat="1" x14ac:dyDescent="0.25">
      <c r="A95" t="s">
        <v>130</v>
      </c>
      <c r="B95" s="10">
        <v>52.98614748</v>
      </c>
      <c r="C95" s="24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33"/>
      <c r="S95" s="33"/>
    </row>
    <row r="96" spans="1:19" s="2" customFormat="1" x14ac:dyDescent="0.25">
      <c r="A96" t="s">
        <v>131</v>
      </c>
      <c r="B96" s="10">
        <v>60.877701359999996</v>
      </c>
      <c r="C96" s="24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33"/>
      <c r="S96" s="33"/>
    </row>
    <row r="97" spans="1:19" s="2" customFormat="1" x14ac:dyDescent="0.25">
      <c r="A97" t="s">
        <v>132</v>
      </c>
      <c r="B97" s="10">
        <v>74.406079439999999</v>
      </c>
      <c r="C97" s="24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33"/>
      <c r="S97" s="33"/>
    </row>
    <row r="98" spans="1:19" s="2" customFormat="1" x14ac:dyDescent="0.25">
      <c r="A98" t="s">
        <v>8</v>
      </c>
      <c r="B98" s="10">
        <v>0</v>
      </c>
      <c r="C98" s="26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R98" s="33"/>
      <c r="S98" s="33"/>
    </row>
    <row r="99" spans="1:19" s="2" customFormat="1" x14ac:dyDescent="0.25">
      <c r="A99" t="s">
        <v>69</v>
      </c>
      <c r="B99" s="10">
        <v>29.311485839999996</v>
      </c>
      <c r="C99" s="22">
        <v>40.585134240000002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33"/>
      <c r="S99" s="33"/>
    </row>
    <row r="100" spans="1:19" s="2" customFormat="1" x14ac:dyDescent="0.25">
      <c r="A100" t="s">
        <v>70</v>
      </c>
      <c r="B100" s="10">
        <v>30.438850679999998</v>
      </c>
      <c r="C100" s="22">
        <v>45.094593600000003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33"/>
      <c r="S100" s="33"/>
    </row>
    <row r="101" spans="1:19" s="2" customFormat="1" x14ac:dyDescent="0.25">
      <c r="A101" t="s">
        <v>71</v>
      </c>
      <c r="B101" s="10">
        <v>34.948310039999996</v>
      </c>
      <c r="C101" s="22">
        <v>49.604052960000004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33"/>
      <c r="S101" s="33"/>
    </row>
    <row r="102" spans="1:19" s="2" customFormat="1" x14ac:dyDescent="0.25">
      <c r="A102" t="s">
        <v>72</v>
      </c>
      <c r="B102" s="10">
        <v>36.075674880000001</v>
      </c>
      <c r="C102" s="22">
        <v>52.98614748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33"/>
      <c r="S102" s="33"/>
    </row>
    <row r="103" spans="1:19" s="2" customFormat="1" x14ac:dyDescent="0.25">
      <c r="A103" t="s">
        <v>73</v>
      </c>
      <c r="B103" s="10">
        <v>39.457769399999997</v>
      </c>
      <c r="C103" s="22">
        <v>57.495606839999994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33"/>
      <c r="S103" s="33"/>
    </row>
    <row r="104" spans="1:19" s="2" customFormat="1" x14ac:dyDescent="0.25">
      <c r="A104" t="s">
        <v>74</v>
      </c>
      <c r="B104" s="10">
        <v>45.094593600000003</v>
      </c>
      <c r="C104" s="22">
        <v>66.514525559999996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33"/>
      <c r="S104" s="33"/>
    </row>
    <row r="105" spans="1:19" s="2" customFormat="1" x14ac:dyDescent="0.25">
      <c r="A105" t="s">
        <v>133</v>
      </c>
      <c r="B105" s="10">
        <v>0</v>
      </c>
      <c r="C105" s="24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33"/>
      <c r="S105" s="33"/>
    </row>
    <row r="106" spans="1:19" s="2" customFormat="1" x14ac:dyDescent="0.25">
      <c r="A106" t="s">
        <v>134</v>
      </c>
      <c r="B106" s="10">
        <v>0</v>
      </c>
      <c r="C106" s="24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33"/>
      <c r="S106" s="33"/>
    </row>
    <row r="107" spans="1:19" s="2" customFormat="1" x14ac:dyDescent="0.25">
      <c r="A107" t="s">
        <v>135</v>
      </c>
      <c r="B107" s="10">
        <v>0</v>
      </c>
      <c r="C107" s="24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33"/>
      <c r="S107" s="33"/>
    </row>
    <row r="108" spans="1:19" s="2" customFormat="1" x14ac:dyDescent="0.25">
      <c r="A108" t="s">
        <v>136</v>
      </c>
      <c r="B108" s="10">
        <v>0</v>
      </c>
      <c r="C108" s="24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33"/>
      <c r="S108" s="33"/>
    </row>
    <row r="109" spans="1:19" s="2" customFormat="1" x14ac:dyDescent="0.25">
      <c r="A109" t="s">
        <v>137</v>
      </c>
      <c r="B109" s="10">
        <v>0</v>
      </c>
      <c r="C109" s="24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33"/>
      <c r="S109" s="33"/>
    </row>
    <row r="110" spans="1:19" s="2" customFormat="1" x14ac:dyDescent="0.25">
      <c r="A110" t="s">
        <v>8</v>
      </c>
      <c r="B110" s="10">
        <v>0</v>
      </c>
      <c r="C110" s="26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R110" s="33"/>
      <c r="S110" s="33"/>
    </row>
    <row r="111" spans="1:19" s="2" customFormat="1" x14ac:dyDescent="0.25">
      <c r="A111" t="s">
        <v>75</v>
      </c>
      <c r="B111" s="10">
        <v>30.438850679999998</v>
      </c>
      <c r="C111" s="22">
        <v>41.712499080000001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33"/>
      <c r="S111" s="33"/>
    </row>
    <row r="112" spans="1:19" s="2" customFormat="1" x14ac:dyDescent="0.25">
      <c r="A112" t="s">
        <v>76</v>
      </c>
      <c r="B112" s="10">
        <v>32.693580359999999</v>
      </c>
      <c r="C112" s="22">
        <v>46.221958440000002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33"/>
      <c r="S112" s="33"/>
    </row>
    <row r="113" spans="1:19" s="2" customFormat="1" x14ac:dyDescent="0.25">
      <c r="A113" t="s">
        <v>77</v>
      </c>
      <c r="B113" s="10">
        <v>36.075674880000001</v>
      </c>
      <c r="C113" s="22">
        <v>49.604052960000004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33"/>
      <c r="S113" s="33"/>
    </row>
    <row r="114" spans="1:19" s="2" customFormat="1" x14ac:dyDescent="0.25">
      <c r="A114" t="s">
        <v>78</v>
      </c>
      <c r="B114" s="10">
        <v>38.330404559999998</v>
      </c>
      <c r="C114" s="22">
        <v>54.113512319999991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33"/>
      <c r="S114" s="33"/>
    </row>
    <row r="115" spans="1:19" s="2" customFormat="1" x14ac:dyDescent="0.25">
      <c r="A115" t="s">
        <v>79</v>
      </c>
      <c r="B115" s="10">
        <v>41.712499080000001</v>
      </c>
      <c r="C115" s="22">
        <v>58.622971679999992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33"/>
      <c r="S115" s="33"/>
    </row>
    <row r="116" spans="1:19" s="2" customFormat="1" x14ac:dyDescent="0.25">
      <c r="A116" t="s">
        <v>80</v>
      </c>
      <c r="B116" s="10">
        <v>47.34932328</v>
      </c>
      <c r="C116" s="22">
        <v>67.641890399999994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33"/>
      <c r="S116" s="33"/>
    </row>
    <row r="117" spans="1:19" s="2" customFormat="1" x14ac:dyDescent="0.25">
      <c r="A117" t="s">
        <v>138</v>
      </c>
      <c r="B117" s="10">
        <v>50.731417800000003</v>
      </c>
      <c r="C117" s="24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33"/>
      <c r="S117" s="33"/>
    </row>
    <row r="118" spans="1:19" s="2" customFormat="1" x14ac:dyDescent="0.25">
      <c r="A118" t="s">
        <v>139</v>
      </c>
      <c r="B118" s="10">
        <v>54.113512319999991</v>
      </c>
      <c r="C118" s="24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33"/>
      <c r="S118" s="33"/>
    </row>
    <row r="119" spans="1:19" s="2" customFormat="1" x14ac:dyDescent="0.25">
      <c r="A119" t="s">
        <v>140</v>
      </c>
      <c r="B119" s="10">
        <v>56.368241999999995</v>
      </c>
      <c r="C119" s="24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33"/>
      <c r="S119" s="33"/>
    </row>
    <row r="120" spans="1:19" s="2" customFormat="1" x14ac:dyDescent="0.25">
      <c r="A120" t="s">
        <v>141</v>
      </c>
      <c r="B120" s="10">
        <v>64.259795879999999</v>
      </c>
      <c r="C120" s="24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33"/>
      <c r="S120" s="33"/>
    </row>
    <row r="121" spans="1:19" s="2" customFormat="1" x14ac:dyDescent="0.25">
      <c r="A121" t="s">
        <v>142</v>
      </c>
      <c r="B121" s="10">
        <v>78.915538799999993</v>
      </c>
      <c r="C121" s="24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33"/>
      <c r="S121" s="33"/>
    </row>
    <row r="122" spans="1:19" s="2" customFormat="1" x14ac:dyDescent="0.25">
      <c r="A122"/>
      <c r="B122" s="10">
        <v>0</v>
      </c>
      <c r="C122" s="26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R122" s="33"/>
      <c r="S122" s="33"/>
    </row>
    <row r="123" spans="1:19" s="2" customFormat="1" x14ac:dyDescent="0.25">
      <c r="A123" t="s">
        <v>81</v>
      </c>
      <c r="B123" s="10">
        <v>31.566215519999997</v>
      </c>
      <c r="C123" s="22">
        <v>45.094593600000003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33"/>
      <c r="S123" s="33"/>
    </row>
    <row r="124" spans="1:19" s="2" customFormat="1" x14ac:dyDescent="0.25">
      <c r="A124" t="s">
        <v>82</v>
      </c>
      <c r="B124" s="10">
        <v>34.948310039999996</v>
      </c>
      <c r="C124" s="22">
        <v>48.476688119999999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33"/>
      <c r="S124" s="33"/>
    </row>
    <row r="125" spans="1:19" s="2" customFormat="1" x14ac:dyDescent="0.25">
      <c r="A125" t="s">
        <v>83</v>
      </c>
      <c r="B125" s="10">
        <v>39.457769399999997</v>
      </c>
      <c r="C125" s="22">
        <v>54.113512319999991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33"/>
      <c r="S125" s="33"/>
    </row>
    <row r="126" spans="1:19" s="2" customFormat="1" x14ac:dyDescent="0.25">
      <c r="A126" t="s">
        <v>84</v>
      </c>
      <c r="B126" s="10">
        <v>43.967228759999998</v>
      </c>
      <c r="C126" s="22">
        <v>59.750336519999998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33"/>
      <c r="S126" s="33"/>
    </row>
    <row r="127" spans="1:19" s="2" customFormat="1" x14ac:dyDescent="0.25">
      <c r="A127" t="s">
        <v>85</v>
      </c>
      <c r="B127" s="10">
        <v>46.221958440000002</v>
      </c>
      <c r="C127" s="22">
        <v>64.259795879999999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33"/>
      <c r="S127" s="33"/>
    </row>
    <row r="128" spans="1:19" s="2" customFormat="1" x14ac:dyDescent="0.25">
      <c r="A128" t="s">
        <v>86</v>
      </c>
      <c r="B128" s="10">
        <v>54.113512319999991</v>
      </c>
      <c r="C128" s="22">
        <v>73.278714599999986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33"/>
      <c r="S128" s="33"/>
    </row>
    <row r="129" spans="1:19" s="2" customFormat="1" x14ac:dyDescent="0.25">
      <c r="A129" t="s">
        <v>143</v>
      </c>
      <c r="B129" s="10">
        <v>58.622971679999992</v>
      </c>
      <c r="C129" s="24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33"/>
      <c r="S129" s="33"/>
    </row>
    <row r="130" spans="1:19" s="2" customFormat="1" x14ac:dyDescent="0.25">
      <c r="A130" t="s">
        <v>144</v>
      </c>
      <c r="B130" s="10">
        <v>63.132431039999993</v>
      </c>
      <c r="C130" s="24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33"/>
      <c r="S130" s="33"/>
    </row>
    <row r="131" spans="1:19" s="2" customFormat="1" x14ac:dyDescent="0.25">
      <c r="A131" t="s">
        <v>145</v>
      </c>
      <c r="B131" s="10">
        <v>66.514525559999996</v>
      </c>
      <c r="C131" s="24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33"/>
      <c r="S131" s="33"/>
    </row>
    <row r="132" spans="1:19" s="2" customFormat="1" x14ac:dyDescent="0.25">
      <c r="A132" t="s">
        <v>146</v>
      </c>
      <c r="B132" s="10">
        <v>71.023984920000004</v>
      </c>
      <c r="C132" s="24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33"/>
      <c r="S132" s="33"/>
    </row>
    <row r="133" spans="1:19" s="2" customFormat="1" x14ac:dyDescent="0.25">
      <c r="A133" t="s">
        <v>147</v>
      </c>
      <c r="B133" s="10">
        <v>83.424998160000001</v>
      </c>
      <c r="C133" s="24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33"/>
      <c r="S133" s="33"/>
    </row>
    <row r="134" spans="1:19" s="2" customFormat="1" x14ac:dyDescent="0.25">
      <c r="A134"/>
      <c r="B134" s="10">
        <v>0</v>
      </c>
      <c r="C134" s="26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R134" s="33"/>
      <c r="S134" s="33"/>
    </row>
    <row r="135" spans="1:19" s="2" customFormat="1" x14ac:dyDescent="0.25">
      <c r="A135" t="s">
        <v>182</v>
      </c>
      <c r="B135" s="10">
        <v>34.948310039999996</v>
      </c>
      <c r="C135" s="19">
        <v>50.731417800000003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33"/>
      <c r="S135" s="33"/>
    </row>
    <row r="136" spans="1:19" s="2" customFormat="1" x14ac:dyDescent="0.25">
      <c r="A136" t="s">
        <v>183</v>
      </c>
      <c r="B136" s="10">
        <v>39.457769399999997</v>
      </c>
      <c r="C136" s="19">
        <v>56.368241999999995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33"/>
      <c r="S136" s="33"/>
    </row>
    <row r="137" spans="1:19" s="2" customFormat="1" x14ac:dyDescent="0.25">
      <c r="A137" t="s">
        <v>184</v>
      </c>
      <c r="B137" s="10">
        <v>47.34932328</v>
      </c>
      <c r="C137" s="19">
        <v>64.259795879999999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33"/>
      <c r="S137" s="33"/>
    </row>
    <row r="138" spans="1:19" s="2" customFormat="1" x14ac:dyDescent="0.25">
      <c r="A138" t="s">
        <v>185</v>
      </c>
      <c r="B138" s="10">
        <v>51.858782640000001</v>
      </c>
      <c r="C138" s="19">
        <v>72.151349760000002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33"/>
      <c r="S138" s="33"/>
    </row>
    <row r="139" spans="1:19" s="2" customFormat="1" x14ac:dyDescent="0.25">
      <c r="A139" t="s">
        <v>186</v>
      </c>
      <c r="B139" s="10">
        <v>57.495606839999994</v>
      </c>
      <c r="C139" s="19">
        <v>78.915538799999993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33"/>
      <c r="S139" s="33"/>
    </row>
    <row r="140" spans="1:19" s="2" customFormat="1" x14ac:dyDescent="0.25">
      <c r="A140" t="s">
        <v>187</v>
      </c>
      <c r="B140" s="10">
        <v>68.769255240000007</v>
      </c>
      <c r="C140" s="19">
        <v>93.571281719999988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33"/>
      <c r="S140" s="33"/>
    </row>
    <row r="141" spans="1:19" s="2" customFormat="1" x14ac:dyDescent="0.25">
      <c r="A141" t="s">
        <v>188</v>
      </c>
      <c r="B141" s="10">
        <v>73.278714599999986</v>
      </c>
      <c r="C141" s="24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33"/>
      <c r="S141" s="33"/>
    </row>
    <row r="142" spans="1:19" s="2" customFormat="1" x14ac:dyDescent="0.25">
      <c r="A142" t="s">
        <v>189</v>
      </c>
      <c r="B142" s="10">
        <v>77.788173959999995</v>
      </c>
      <c r="C142" s="24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33"/>
      <c r="S142" s="33"/>
    </row>
    <row r="143" spans="1:19" s="2" customFormat="1" x14ac:dyDescent="0.25">
      <c r="A143" t="s">
        <v>190</v>
      </c>
      <c r="B143" s="10">
        <v>82.297633319999989</v>
      </c>
      <c r="C143" s="24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33"/>
      <c r="S143" s="33"/>
    </row>
    <row r="144" spans="1:19" s="2" customFormat="1" x14ac:dyDescent="0.25">
      <c r="A144" t="s">
        <v>191</v>
      </c>
      <c r="B144" s="10">
        <v>87.934457519999995</v>
      </c>
      <c r="C144" s="24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33"/>
      <c r="S144" s="33"/>
    </row>
    <row r="145" spans="1:19" s="2" customFormat="1" x14ac:dyDescent="0.25">
      <c r="A145" t="s">
        <v>192</v>
      </c>
      <c r="B145" s="10">
        <v>94.69864656</v>
      </c>
      <c r="C145" s="24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33"/>
      <c r="S145" s="33"/>
    </row>
    <row r="146" spans="1:19" s="2" customFormat="1" x14ac:dyDescent="0.25">
      <c r="A146"/>
      <c r="B146" s="10">
        <v>0</v>
      </c>
      <c r="C146" s="26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R146" s="33"/>
      <c r="S146" s="33"/>
    </row>
    <row r="147" spans="1:19" s="2" customFormat="1" x14ac:dyDescent="0.25">
      <c r="A147" t="s">
        <v>193</v>
      </c>
      <c r="B147" s="10">
        <v>39.457769399999997</v>
      </c>
      <c r="C147" s="19">
        <v>55.240877159999997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33"/>
      <c r="S147" s="33"/>
    </row>
    <row r="148" spans="1:19" s="2" customFormat="1" x14ac:dyDescent="0.25">
      <c r="A148" t="s">
        <v>194</v>
      </c>
      <c r="B148" s="10">
        <v>41.712499080000001</v>
      </c>
      <c r="C148" s="19">
        <v>58.622971679999992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33"/>
      <c r="S148" s="33"/>
    </row>
    <row r="149" spans="1:19" s="2" customFormat="1" x14ac:dyDescent="0.25">
      <c r="A149" t="s">
        <v>195</v>
      </c>
      <c r="B149" s="19">
        <v>54.113512319999991</v>
      </c>
      <c r="C149" s="19">
        <v>77.788173959999995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33"/>
      <c r="S149" s="33"/>
    </row>
    <row r="150" spans="1:19" s="2" customFormat="1" x14ac:dyDescent="0.25">
      <c r="A150" t="s">
        <v>196</v>
      </c>
      <c r="B150" s="10">
        <v>65.387160719999997</v>
      </c>
      <c r="C150" s="19">
        <v>86.807092679999997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33"/>
      <c r="S150" s="33"/>
    </row>
    <row r="151" spans="1:19" s="2" customFormat="1" x14ac:dyDescent="0.25">
      <c r="A151" t="s">
        <v>197</v>
      </c>
      <c r="B151" s="10">
        <v>71.023984920000004</v>
      </c>
      <c r="C151" s="19">
        <v>94.69864656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33"/>
      <c r="S151" s="33"/>
    </row>
    <row r="152" spans="1:19" s="2" customFormat="1" x14ac:dyDescent="0.25">
      <c r="A152" t="s">
        <v>198</v>
      </c>
      <c r="B152" s="10">
        <v>80.042903639999992</v>
      </c>
      <c r="C152" s="19">
        <v>105.97229496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33"/>
      <c r="S152" s="33"/>
    </row>
    <row r="153" spans="1:19" s="2" customFormat="1" x14ac:dyDescent="0.25">
      <c r="A153" t="s">
        <v>199</v>
      </c>
      <c r="B153" s="10">
        <v>83.424998160000001</v>
      </c>
      <c r="C153" s="24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33"/>
      <c r="S153" s="33"/>
    </row>
    <row r="154" spans="1:19" s="2" customFormat="1" x14ac:dyDescent="0.25">
      <c r="A154" t="s">
        <v>200</v>
      </c>
      <c r="B154" s="10">
        <v>86.807092679999997</v>
      </c>
      <c r="C154" s="24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33"/>
      <c r="S154" s="33"/>
    </row>
    <row r="155" spans="1:19" s="2" customFormat="1" x14ac:dyDescent="0.25">
      <c r="A155" t="s">
        <v>201</v>
      </c>
      <c r="B155" s="10">
        <v>91.316552039999991</v>
      </c>
      <c r="C155" s="24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33"/>
      <c r="S155" s="33"/>
    </row>
    <row r="156" spans="1:19" s="2" customFormat="1" x14ac:dyDescent="0.25">
      <c r="A156" t="s">
        <v>202</v>
      </c>
      <c r="B156" s="10">
        <v>96.953376239999997</v>
      </c>
      <c r="C156" s="24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33"/>
      <c r="S156" s="33"/>
    </row>
    <row r="157" spans="1:19" s="2" customFormat="1" x14ac:dyDescent="0.25">
      <c r="A157" t="s">
        <v>203</v>
      </c>
      <c r="B157" s="10">
        <v>108.22702463999998</v>
      </c>
      <c r="C157" s="24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33"/>
      <c r="S157" s="33"/>
    </row>
    <row r="158" spans="1:19" s="2" customFormat="1" x14ac:dyDescent="0.25">
      <c r="A158"/>
      <c r="B158" s="10">
        <v>0</v>
      </c>
      <c r="C158" s="26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R158" s="33"/>
      <c r="S158" s="33"/>
    </row>
    <row r="159" spans="1:19" s="2" customFormat="1" x14ac:dyDescent="0.25">
      <c r="A159" t="s">
        <v>204</v>
      </c>
      <c r="B159" s="10">
        <v>50.731417800000003</v>
      </c>
      <c r="C159" s="19">
        <v>69.896620079999991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33"/>
      <c r="S159" s="33"/>
    </row>
    <row r="160" spans="1:19" s="2" customFormat="1" x14ac:dyDescent="0.25">
      <c r="A160" t="s">
        <v>205</v>
      </c>
      <c r="B160" s="10">
        <v>56.368241999999995</v>
      </c>
      <c r="C160" s="19">
        <v>77.788173959999995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33"/>
      <c r="S160" s="33"/>
    </row>
    <row r="161" spans="1:19" s="2" customFormat="1" x14ac:dyDescent="0.25">
      <c r="A161" t="s">
        <v>206</v>
      </c>
      <c r="B161" s="10">
        <v>62.005066199999995</v>
      </c>
      <c r="C161" s="19">
        <v>84.552362999999986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33"/>
      <c r="S161" s="33"/>
    </row>
    <row r="162" spans="1:19" s="2" customFormat="1" x14ac:dyDescent="0.25">
      <c r="A162" t="s">
        <v>207</v>
      </c>
      <c r="B162" s="10">
        <v>66.514525559999996</v>
      </c>
      <c r="C162" s="19">
        <v>91.316552039999991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33"/>
      <c r="S162" s="33"/>
    </row>
    <row r="163" spans="1:19" s="2" customFormat="1" x14ac:dyDescent="0.25">
      <c r="A163" t="s">
        <v>208</v>
      </c>
      <c r="B163" s="10">
        <v>73.278714599999986</v>
      </c>
      <c r="C163" s="19">
        <v>99.208105920000008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33"/>
      <c r="S163" s="33"/>
    </row>
    <row r="164" spans="1:19" s="2" customFormat="1" x14ac:dyDescent="0.25">
      <c r="A164" t="s">
        <v>209</v>
      </c>
      <c r="B164" s="10">
        <v>83.424998160000001</v>
      </c>
      <c r="C164" s="19">
        <v>113.86384884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33"/>
      <c r="S164" s="33"/>
    </row>
    <row r="165" spans="1:19" s="2" customFormat="1" x14ac:dyDescent="0.25">
      <c r="A165" t="s">
        <v>210</v>
      </c>
      <c r="B165" s="10">
        <v>87.934457519999995</v>
      </c>
      <c r="C165" s="24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33"/>
      <c r="S165" s="33"/>
    </row>
    <row r="166" spans="1:19" s="2" customFormat="1" x14ac:dyDescent="0.25">
      <c r="A166" t="s">
        <v>211</v>
      </c>
      <c r="B166" s="10">
        <v>93.571281719999988</v>
      </c>
      <c r="C166" s="24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33"/>
      <c r="S166" s="33"/>
    </row>
    <row r="167" spans="1:19" s="2" customFormat="1" x14ac:dyDescent="0.25">
      <c r="A167" t="s">
        <v>212</v>
      </c>
      <c r="B167" s="10">
        <v>98.080741079999996</v>
      </c>
      <c r="C167" s="24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33"/>
      <c r="S167" s="33"/>
    </row>
    <row r="168" spans="1:19" s="2" customFormat="1" x14ac:dyDescent="0.25">
      <c r="A168" t="s">
        <v>213</v>
      </c>
      <c r="B168" s="10">
        <v>103.71756528</v>
      </c>
      <c r="C168" s="24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33"/>
      <c r="S168" s="33"/>
    </row>
    <row r="169" spans="1:19" s="2" customFormat="1" x14ac:dyDescent="0.25">
      <c r="A169" t="s">
        <v>214</v>
      </c>
      <c r="B169" s="10">
        <v>116.11857852</v>
      </c>
      <c r="C169" s="24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33"/>
      <c r="S169" s="33"/>
    </row>
    <row r="170" spans="1:19" s="2" customFormat="1" x14ac:dyDescent="0.25">
      <c r="A170"/>
      <c r="B170" s="10">
        <v>0</v>
      </c>
      <c r="C170" s="26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R170" s="33"/>
      <c r="S170" s="33"/>
    </row>
    <row r="171" spans="1:19" s="2" customFormat="1" x14ac:dyDescent="0.25">
      <c r="A171" t="s">
        <v>215</v>
      </c>
      <c r="B171" s="10">
        <v>58.622971679999992</v>
      </c>
      <c r="C171" s="19">
        <v>76.660809119999996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33"/>
      <c r="S171" s="33"/>
    </row>
    <row r="172" spans="1:19" s="2" customFormat="1" x14ac:dyDescent="0.25">
      <c r="A172" t="s">
        <v>216</v>
      </c>
      <c r="B172" s="10">
        <v>64.259795879999999</v>
      </c>
      <c r="C172" s="19">
        <v>84.552362999999986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33"/>
      <c r="S172" s="33"/>
    </row>
    <row r="173" spans="1:19" s="2" customFormat="1" x14ac:dyDescent="0.25">
      <c r="A173" t="s">
        <v>217</v>
      </c>
      <c r="B173" s="10">
        <v>71.023984920000004</v>
      </c>
      <c r="C173" s="19">
        <v>91.316552039999991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33"/>
      <c r="S173" s="33"/>
    </row>
    <row r="174" spans="1:19" s="2" customFormat="1" x14ac:dyDescent="0.25">
      <c r="A174" t="s">
        <v>218</v>
      </c>
      <c r="B174" s="10">
        <v>75.533444279999998</v>
      </c>
      <c r="C174" s="19">
        <v>98.080741079999996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33"/>
      <c r="S174" s="33"/>
    </row>
    <row r="175" spans="1:19" s="2" customFormat="1" x14ac:dyDescent="0.25">
      <c r="A175" t="s">
        <v>219</v>
      </c>
      <c r="B175" s="10">
        <v>82.297633319999989</v>
      </c>
      <c r="C175" s="19">
        <v>105.97229496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33"/>
      <c r="S175" s="33"/>
    </row>
    <row r="176" spans="1:19" s="2" customFormat="1" x14ac:dyDescent="0.25">
      <c r="A176" t="s">
        <v>220</v>
      </c>
      <c r="B176" s="10">
        <v>96.953376239999997</v>
      </c>
      <c r="C176" s="19">
        <v>125.13749724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33"/>
      <c r="S176" s="33"/>
    </row>
    <row r="177" spans="1:19" s="2" customFormat="1" x14ac:dyDescent="0.25">
      <c r="A177" t="s">
        <v>221</v>
      </c>
      <c r="B177" s="10">
        <v>101.46283560000001</v>
      </c>
      <c r="C177" s="24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33"/>
      <c r="S177" s="33"/>
    </row>
    <row r="178" spans="1:19" s="2" customFormat="1" x14ac:dyDescent="0.25">
      <c r="A178" t="s">
        <v>222</v>
      </c>
      <c r="B178" s="10">
        <v>107.0996598</v>
      </c>
      <c r="C178" s="24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33"/>
      <c r="S178" s="33"/>
    </row>
    <row r="179" spans="1:19" s="2" customFormat="1" x14ac:dyDescent="0.25">
      <c r="A179" t="s">
        <v>223</v>
      </c>
      <c r="B179" s="10">
        <v>111.60911915999999</v>
      </c>
      <c r="C179" s="24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33"/>
      <c r="S179" s="33"/>
    </row>
    <row r="180" spans="1:19" s="2" customFormat="1" x14ac:dyDescent="0.25">
      <c r="A180" t="s">
        <v>224</v>
      </c>
      <c r="B180" s="10">
        <v>116.11857852</v>
      </c>
      <c r="C180" s="24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33"/>
      <c r="S180" s="33"/>
    </row>
    <row r="181" spans="1:19" s="2" customFormat="1" x14ac:dyDescent="0.25">
      <c r="A181" t="s">
        <v>225</v>
      </c>
      <c r="B181" s="10">
        <v>128.51959176</v>
      </c>
      <c r="C181" s="24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33"/>
      <c r="S181" s="33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</row>
    <row r="183" spans="1:19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</row>
    <row r="184" spans="1:19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</row>
    <row r="185" spans="1:19" s="2" customFormat="1" x14ac:dyDescent="0.25">
      <c r="A185"/>
      <c r="C185"/>
      <c r="D185" s="1"/>
      <c r="E185" s="1"/>
      <c r="F185" s="1"/>
      <c r="G185" s="3"/>
      <c r="H185" s="3"/>
      <c r="J185" s="25"/>
    </row>
    <row r="186" spans="1:19" s="2" customFormat="1" x14ac:dyDescent="0.25">
      <c r="A186"/>
      <c r="C186"/>
      <c r="D186" s="1"/>
      <c r="E186" s="1"/>
      <c r="F186" s="1"/>
      <c r="G186" s="3"/>
      <c r="H186" s="3"/>
      <c r="J186" s="25"/>
    </row>
    <row r="187" spans="1:19" s="2" customFormat="1" x14ac:dyDescent="0.25">
      <c r="A187" s="169" t="s">
        <v>244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</row>
    <row r="188" spans="1:19" s="2" customFormat="1" x14ac:dyDescent="0.25">
      <c r="A188" s="28" t="s">
        <v>152</v>
      </c>
      <c r="B188" s="19">
        <v>13.39673676498332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</row>
    <row r="189" spans="1:19" s="2" customFormat="1" x14ac:dyDescent="0.25">
      <c r="A189" s="29" t="s">
        <v>154</v>
      </c>
      <c r="B189" s="19">
        <v>21.7216267632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</row>
    <row r="190" spans="1:19" s="2" customFormat="1" x14ac:dyDescent="0.25">
      <c r="A190" s="29" t="s">
        <v>153</v>
      </c>
      <c r="B190" s="19">
        <v>16.894598593600001</v>
      </c>
      <c r="C190" s="10"/>
      <c r="D190" s="13"/>
      <c r="E190" s="3">
        <f t="shared" si="6"/>
        <v>0</v>
      </c>
      <c r="F190" s="1"/>
      <c r="G190" s="3"/>
      <c r="H190" s="3"/>
      <c r="J190" s="25"/>
    </row>
    <row r="191" spans="1:19" s="2" customFormat="1" x14ac:dyDescent="0.25">
      <c r="A191" s="29" t="s">
        <v>155</v>
      </c>
      <c r="B191" s="19">
        <v>24.135140848000002</v>
      </c>
      <c r="C191" s="10"/>
      <c r="D191" s="13"/>
      <c r="E191" s="3">
        <f t="shared" si="6"/>
        <v>0</v>
      </c>
      <c r="F191" s="1"/>
      <c r="G191" s="3"/>
      <c r="H191" s="3"/>
      <c r="J191" s="25"/>
    </row>
    <row r="192" spans="1:19" s="2" customFormat="1" x14ac:dyDescent="0.25">
      <c r="A192" s="29" t="s">
        <v>231</v>
      </c>
      <c r="B192" s="19">
        <v>38.7959823992</v>
      </c>
      <c r="C192" s="10"/>
      <c r="D192" s="13"/>
      <c r="E192" s="3">
        <f t="shared" si="6"/>
        <v>0</v>
      </c>
      <c r="F192" s="1"/>
      <c r="G192" s="3"/>
      <c r="H192" s="3"/>
      <c r="J192" s="25"/>
    </row>
    <row r="193" spans="1:11" s="2" customFormat="1" x14ac:dyDescent="0.25">
      <c r="A193" s="29" t="s">
        <v>232</v>
      </c>
      <c r="B193" s="19">
        <v>60.337852120000001</v>
      </c>
      <c r="C193" s="10"/>
      <c r="D193" s="13"/>
      <c r="E193" s="3">
        <f t="shared" si="6"/>
        <v>0</v>
      </c>
      <c r="F193" s="1"/>
      <c r="G193" s="3"/>
      <c r="H193" s="3"/>
      <c r="J193" s="25"/>
    </row>
    <row r="194" spans="1:11" s="2" customFormat="1" x14ac:dyDescent="0.25">
      <c r="A194" t="s">
        <v>233</v>
      </c>
      <c r="B194" s="19">
        <v>88.093264095199999</v>
      </c>
      <c r="C194" s="10"/>
      <c r="D194" s="13"/>
      <c r="E194" s="3">
        <f t="shared" si="6"/>
        <v>0</v>
      </c>
      <c r="F194" s="1"/>
      <c r="G194" s="3"/>
      <c r="H194" s="3"/>
      <c r="J194" s="25"/>
    </row>
    <row r="195" spans="1:11" s="2" customFormat="1" x14ac:dyDescent="0.25">
      <c r="A195" t="s">
        <v>234</v>
      </c>
      <c r="B195" s="19">
        <v>148.43111621520001</v>
      </c>
      <c r="C195" s="10"/>
      <c r="D195" s="13"/>
      <c r="E195" s="3">
        <f t="shared" si="6"/>
        <v>0</v>
      </c>
      <c r="F195" s="1"/>
      <c r="G195" s="3"/>
      <c r="H195" s="3"/>
      <c r="J195" s="25"/>
    </row>
    <row r="196" spans="1:11" s="2" customFormat="1" x14ac:dyDescent="0.25">
      <c r="A196" t="s">
        <v>148</v>
      </c>
      <c r="B196" s="19">
        <v>33.789197187200003</v>
      </c>
      <c r="C196" s="10"/>
      <c r="D196" s="13"/>
      <c r="E196" s="3">
        <f t="shared" si="6"/>
        <v>0</v>
      </c>
      <c r="F196" s="1"/>
      <c r="G196" s="3"/>
      <c r="H196" s="3"/>
      <c r="J196" s="25"/>
    </row>
    <row r="197" spans="1:11" s="2" customFormat="1" x14ac:dyDescent="0.25">
      <c r="A197" t="s">
        <v>149</v>
      </c>
      <c r="B197" s="19">
        <v>49.477038738400005</v>
      </c>
      <c r="C197" s="10"/>
      <c r="D197" s="13"/>
      <c r="E197" s="3">
        <f t="shared" si="6"/>
        <v>0</v>
      </c>
      <c r="F197" s="1"/>
      <c r="G197" s="3"/>
      <c r="H197" s="3"/>
      <c r="J197" s="25"/>
    </row>
    <row r="198" spans="1:11" s="2" customFormat="1" x14ac:dyDescent="0.25">
      <c r="A198" t="s">
        <v>150</v>
      </c>
      <c r="B198" s="19">
        <v>37.409468314400002</v>
      </c>
      <c r="C198" s="10"/>
      <c r="D198" s="13"/>
      <c r="E198" s="3">
        <f t="shared" si="6"/>
        <v>0</v>
      </c>
      <c r="F198" s="1"/>
      <c r="G198" s="3"/>
      <c r="H198" s="3"/>
      <c r="J198" s="25"/>
    </row>
    <row r="199" spans="1:11" s="2" customFormat="1" x14ac:dyDescent="0.25">
      <c r="A199" t="s">
        <v>151</v>
      </c>
      <c r="B199" s="19">
        <v>57.924338035200002</v>
      </c>
      <c r="C199" s="10"/>
      <c r="D199" s="13"/>
      <c r="E199" s="3">
        <f t="shared" si="6"/>
        <v>0</v>
      </c>
      <c r="F199" s="1"/>
      <c r="G199" s="3"/>
      <c r="H199" s="3"/>
      <c r="J199" s="25"/>
    </row>
    <row r="200" spans="1:11" s="2" customFormat="1" x14ac:dyDescent="0.25">
      <c r="A200" t="s">
        <v>235</v>
      </c>
      <c r="B200" s="19">
        <v>57.924338035200002</v>
      </c>
      <c r="C200" s="10"/>
      <c r="D200" s="13"/>
      <c r="E200" s="3">
        <f t="shared" si="6"/>
        <v>0</v>
      </c>
      <c r="F200" s="1"/>
      <c r="G200" s="3"/>
      <c r="H200" s="3"/>
      <c r="J200" s="25"/>
    </row>
    <row r="201" spans="1:11" s="2" customFormat="1" x14ac:dyDescent="0.25">
      <c r="A201" t="s">
        <v>236</v>
      </c>
      <c r="B201" s="19">
        <v>83.2662359256</v>
      </c>
      <c r="C201" s="10"/>
      <c r="D201" s="13"/>
      <c r="E201" s="3">
        <f t="shared" si="6"/>
        <v>0</v>
      </c>
      <c r="F201" s="1"/>
      <c r="G201" s="3"/>
      <c r="H201" s="3"/>
      <c r="J201" s="25"/>
    </row>
    <row r="202" spans="1:11" s="2" customFormat="1" x14ac:dyDescent="0.25">
      <c r="A202" t="s">
        <v>237</v>
      </c>
      <c r="B202" s="19">
        <v>32.582440144800003</v>
      </c>
      <c r="C202" s="10"/>
      <c r="D202" s="13"/>
      <c r="E202" s="3">
        <f t="shared" si="6"/>
        <v>0</v>
      </c>
      <c r="F202" s="1"/>
      <c r="G202" s="3"/>
      <c r="H202" s="3"/>
      <c r="J202" s="25"/>
    </row>
    <row r="203" spans="1:11" s="2" customFormat="1" x14ac:dyDescent="0.25">
      <c r="A203" s="30" t="s">
        <v>238</v>
      </c>
      <c r="B203" s="19">
        <v>40.849982399199995</v>
      </c>
      <c r="C203" s="10"/>
      <c r="D203" s="13"/>
      <c r="E203" s="3">
        <f t="shared" si="6"/>
        <v>0</v>
      </c>
      <c r="F203" s="1"/>
      <c r="G203" s="3"/>
      <c r="H203" s="3"/>
      <c r="J203" s="25"/>
    </row>
    <row r="204" spans="1:11" s="2" customFormat="1" x14ac:dyDescent="0.25">
      <c r="A204" t="s">
        <v>240</v>
      </c>
      <c r="B204" s="19">
        <v>1.466153416</v>
      </c>
      <c r="C204" s="10"/>
      <c r="D204" s="13"/>
      <c r="E204" s="3">
        <f t="shared" si="6"/>
        <v>0</v>
      </c>
      <c r="F204" s="1"/>
      <c r="G204" s="3"/>
      <c r="H204" s="3"/>
      <c r="J204" s="25"/>
    </row>
    <row r="205" spans="1:11" s="2" customFormat="1" x14ac:dyDescent="0.25">
      <c r="A205" t="s">
        <v>239</v>
      </c>
      <c r="B205" s="19">
        <v>1.466153416</v>
      </c>
      <c r="C205" s="10"/>
      <c r="D205" s="13"/>
      <c r="E205" s="3">
        <f t="shared" si="6"/>
        <v>0</v>
      </c>
      <c r="F205" s="1"/>
      <c r="G205" s="3"/>
      <c r="H205" s="3"/>
      <c r="J205" s="25"/>
    </row>
    <row r="206" spans="1:11" s="2" customFormat="1" x14ac:dyDescent="0.25">
      <c r="A206" t="s">
        <v>230</v>
      </c>
      <c r="B206" s="19">
        <v>2.4135140848000001</v>
      </c>
      <c r="C206" s="10"/>
      <c r="D206" s="13"/>
      <c r="E206" s="3">
        <f t="shared" si="6"/>
        <v>0</v>
      </c>
      <c r="F206" s="1"/>
      <c r="G206" s="3"/>
      <c r="H206" s="3"/>
      <c r="J206" s="25"/>
    </row>
    <row r="207" spans="1:11" s="2" customFormat="1" x14ac:dyDescent="0.25">
      <c r="A207" t="s">
        <v>241</v>
      </c>
      <c r="B207" s="10">
        <v>233.90999999999997</v>
      </c>
      <c r="C207" s="10"/>
      <c r="D207" s="14"/>
      <c r="E207" s="3">
        <f t="shared" si="6"/>
        <v>0</v>
      </c>
      <c r="F207" s="1"/>
      <c r="G207" s="3"/>
      <c r="H207" s="3"/>
      <c r="J207" s="25"/>
      <c r="K207" s="10"/>
    </row>
    <row r="208" spans="1:11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c0uhYajiS67893pdLuNUx4XLJ/7vkljWI073855OLOs7wS9+4csmk42uL/T7RFZ6VS4DU1RMyZXjQLeAt6vTjA==" saltValue="Ogcsu1izGGPsTIUeW9dvGA==" spinCount="100000" sheet="1" objects="1" scenarios="1"/>
  <mergeCells count="9">
    <mergeCell ref="A220:K222"/>
    <mergeCell ref="D228:E228"/>
    <mergeCell ref="H228:I228"/>
    <mergeCell ref="E215:F215"/>
    <mergeCell ref="E216:F216"/>
    <mergeCell ref="A187:C187"/>
    <mergeCell ref="A1:K1"/>
    <mergeCell ref="G183:H183"/>
    <mergeCell ref="G184:H184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F26DA-A5D6-441E-8D11-DBBA6DD4778A}">
  <dimension ref="A1:R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7.7109375" style="2" hidden="1" customWidth="1"/>
    <col min="3" max="3" width="11.7109375" hidden="1" customWidth="1"/>
    <col min="4" max="5" width="10.7109375" style="1" customWidth="1"/>
    <col min="6" max="6" width="16.7109375" style="1" customWidth="1"/>
    <col min="7" max="7" width="11.5703125" style="1" customWidth="1"/>
    <col min="8" max="8" width="10.85546875" style="1" customWidth="1"/>
    <col min="9" max="9" width="15.85546875" style="2" customWidth="1"/>
    <col min="10" max="10" width="20.5703125" style="2" customWidth="1"/>
    <col min="11" max="11" width="14.7109375" style="2" customWidth="1"/>
  </cols>
  <sheetData>
    <row r="1" spans="1:18" ht="21" x14ac:dyDescent="0.25">
      <c r="A1" s="170" t="s">
        <v>243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8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8" x14ac:dyDescent="0.25">
      <c r="A3" t="s">
        <v>0</v>
      </c>
      <c r="B3" s="10">
        <v>10.246050360000002</v>
      </c>
      <c r="C3" s="34">
        <v>21.630550760000002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Q3" s="33"/>
      <c r="R3" s="33"/>
    </row>
    <row r="4" spans="1:18" x14ac:dyDescent="0.25">
      <c r="A4" t="s">
        <v>1</v>
      </c>
      <c r="B4" s="19">
        <v>11.384500400000002</v>
      </c>
      <c r="C4" s="34">
        <v>23.907450840000003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Q4" s="33"/>
      <c r="R4" s="33"/>
    </row>
    <row r="5" spans="1:18" x14ac:dyDescent="0.25">
      <c r="A5" t="s">
        <v>2</v>
      </c>
      <c r="B5" s="19">
        <v>12.522950440000001</v>
      </c>
      <c r="C5" s="34">
        <v>25.045900880000001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Q5" s="33"/>
      <c r="R5" s="33"/>
    </row>
    <row r="6" spans="1:18" x14ac:dyDescent="0.25">
      <c r="A6" t="s">
        <v>3</v>
      </c>
      <c r="B6" s="19">
        <v>12.522950440000001</v>
      </c>
      <c r="C6" s="34">
        <v>27.322800959999995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Q6" s="33"/>
      <c r="R6" s="33"/>
    </row>
    <row r="7" spans="1:18" x14ac:dyDescent="0.25">
      <c r="A7" t="s">
        <v>4</v>
      </c>
      <c r="B7" s="10">
        <v>13.661400479999998</v>
      </c>
      <c r="C7" s="34">
        <v>28.461250999999997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Q7" s="33"/>
      <c r="R7" s="33"/>
    </row>
    <row r="8" spans="1:18" x14ac:dyDescent="0.25">
      <c r="A8" t="s">
        <v>5</v>
      </c>
      <c r="B8" s="10">
        <v>15.938300559999998</v>
      </c>
      <c r="C8" s="34">
        <v>31.876601119999997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Q8" s="33"/>
      <c r="R8" s="33"/>
    </row>
    <row r="9" spans="1:18" x14ac:dyDescent="0.25">
      <c r="A9" t="s">
        <v>103</v>
      </c>
      <c r="B9" s="10">
        <v>17.0767506</v>
      </c>
      <c r="C9" s="34">
        <v>36.430401280000005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Q9" s="33"/>
      <c r="R9" s="33"/>
    </row>
    <row r="10" spans="1:18" x14ac:dyDescent="0.25">
      <c r="A10" t="s">
        <v>104</v>
      </c>
      <c r="B10" s="10">
        <v>19.353650680000001</v>
      </c>
      <c r="C10" s="34">
        <v>39.845751399999997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Q10" s="33"/>
      <c r="R10" s="33"/>
    </row>
    <row r="11" spans="1:18" x14ac:dyDescent="0.25">
      <c r="A11" t="s">
        <v>6</v>
      </c>
      <c r="B11" s="10">
        <v>20.492100720000003</v>
      </c>
      <c r="C11" s="34">
        <v>44.399551559999999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Q11" s="33"/>
      <c r="R11" s="33"/>
    </row>
    <row r="12" spans="1:18" x14ac:dyDescent="0.25">
      <c r="A12" t="s">
        <v>105</v>
      </c>
      <c r="B12" s="10">
        <v>21.630550760000002</v>
      </c>
      <c r="C12" s="34">
        <v>47.814901680000006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Q12" s="33"/>
      <c r="R12" s="33"/>
    </row>
    <row r="13" spans="1:18" s="2" customFormat="1" x14ac:dyDescent="0.25">
      <c r="A13" t="s">
        <v>7</v>
      </c>
      <c r="B13" s="10">
        <v>23.907450840000003</v>
      </c>
      <c r="C13" s="34">
        <v>55.784051959999999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Q13" s="33"/>
      <c r="R13" s="33"/>
    </row>
    <row r="14" spans="1:18" s="2" customFormat="1" ht="15.75" thickBot="1" x14ac:dyDescent="0.3">
      <c r="A14" t="s">
        <v>8</v>
      </c>
      <c r="B14" s="10">
        <v>0</v>
      </c>
      <c r="C14" s="35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90" t="s">
        <v>335</v>
      </c>
      <c r="Q14" s="33"/>
      <c r="R14" s="33"/>
    </row>
    <row r="15" spans="1:18" s="2" customFormat="1" x14ac:dyDescent="0.25">
      <c r="A15" t="s">
        <v>9</v>
      </c>
      <c r="B15" s="10">
        <v>11.384500400000002</v>
      </c>
      <c r="C15" s="34">
        <v>23.907450840000003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Q15" s="33"/>
      <c r="R15" s="33"/>
    </row>
    <row r="16" spans="1:18" s="2" customFormat="1" x14ac:dyDescent="0.25">
      <c r="A16" t="s">
        <v>10</v>
      </c>
      <c r="B16" s="10">
        <v>12.522950440000001</v>
      </c>
      <c r="C16" s="34">
        <v>25.045900880000001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  <c r="Q16" s="33"/>
      <c r="R16" s="33"/>
    </row>
    <row r="17" spans="1:18" s="2" customFormat="1" x14ac:dyDescent="0.25">
      <c r="A17" t="s">
        <v>11</v>
      </c>
      <c r="B17" s="10">
        <v>13.661400479999998</v>
      </c>
      <c r="C17" s="34">
        <v>26.18435092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  <c r="Q17" s="33"/>
      <c r="R17" s="33"/>
    </row>
    <row r="18" spans="1:18" s="2" customFormat="1" x14ac:dyDescent="0.25">
      <c r="A18" t="s">
        <v>12</v>
      </c>
      <c r="B18" s="10">
        <v>14.799850519999998</v>
      </c>
      <c r="C18" s="34">
        <v>28.461250999999997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  <c r="Q18" s="33"/>
      <c r="R18" s="33"/>
    </row>
    <row r="19" spans="1:18" s="2" customFormat="1" x14ac:dyDescent="0.25">
      <c r="A19" t="s">
        <v>13</v>
      </c>
      <c r="B19" s="10">
        <v>15.938300559999998</v>
      </c>
      <c r="C19" s="34">
        <v>30.738151079999998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  <c r="Q19" s="33"/>
      <c r="R19" s="33"/>
    </row>
    <row r="20" spans="1:18" s="2" customFormat="1" x14ac:dyDescent="0.25">
      <c r="A20" t="s">
        <v>14</v>
      </c>
      <c r="B20" s="10">
        <v>17.0767506</v>
      </c>
      <c r="C20" s="34">
        <v>34.153501200000001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369</v>
      </c>
      <c r="O20" s="83"/>
      <c r="P20" s="79"/>
      <c r="Q20" s="33"/>
      <c r="R20" s="33"/>
    </row>
    <row r="21" spans="1:18" s="2" customFormat="1" x14ac:dyDescent="0.25">
      <c r="A21" t="s">
        <v>106</v>
      </c>
      <c r="B21" s="10">
        <v>18.215200640000003</v>
      </c>
      <c r="C21" s="34">
        <v>40.984201440000007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  <c r="Q21" s="33"/>
      <c r="R21" s="33"/>
    </row>
    <row r="22" spans="1:18" s="2" customFormat="1" x14ac:dyDescent="0.25">
      <c r="A22" t="s">
        <v>107</v>
      </c>
      <c r="B22" s="10">
        <v>20.492100720000003</v>
      </c>
      <c r="C22" s="34">
        <v>42.122651480000002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  <c r="Q22" s="33"/>
      <c r="R22" s="33"/>
    </row>
    <row r="23" spans="1:18" s="2" customFormat="1" x14ac:dyDescent="0.25">
      <c r="A23" t="s">
        <v>15</v>
      </c>
      <c r="B23" s="10">
        <v>22.769000800000004</v>
      </c>
      <c r="C23" s="34">
        <v>46.676451640000003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  <c r="Q23" s="33"/>
      <c r="R23" s="33"/>
    </row>
    <row r="24" spans="1:18" s="2" customFormat="1" x14ac:dyDescent="0.25">
      <c r="A24" t="s">
        <v>108</v>
      </c>
      <c r="B24" s="10">
        <v>23.907450840000003</v>
      </c>
      <c r="C24" s="34">
        <v>50.091801760000003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  <c r="Q24" s="33"/>
      <c r="R24" s="33"/>
    </row>
    <row r="25" spans="1:18" s="2" customFormat="1" ht="15.75" thickBot="1" x14ac:dyDescent="0.3">
      <c r="A25" t="s">
        <v>109</v>
      </c>
      <c r="B25" s="10">
        <v>26.18435092</v>
      </c>
      <c r="C25" s="34">
        <v>58.060952039999997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  <c r="Q25" s="33"/>
      <c r="R25" s="33"/>
    </row>
    <row r="26" spans="1:18" s="2" customFormat="1" x14ac:dyDescent="0.25">
      <c r="A26"/>
      <c r="B26" s="10">
        <v>0</v>
      </c>
      <c r="C26" s="35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98"/>
      <c r="M26" s="98"/>
      <c r="N26" s="92"/>
      <c r="O26" s="98"/>
      <c r="P26" s="98"/>
      <c r="Q26" s="33"/>
      <c r="R26" s="33"/>
    </row>
    <row r="27" spans="1:18" s="2" customFormat="1" x14ac:dyDescent="0.25">
      <c r="A27" t="s">
        <v>24</v>
      </c>
      <c r="B27" s="10">
        <v>18.215200640000003</v>
      </c>
      <c r="C27" s="34">
        <v>30.738151079999998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99"/>
      <c r="M27" s="100"/>
      <c r="N27" s="86"/>
      <c r="O27" s="99"/>
      <c r="P27" s="100"/>
      <c r="Q27" s="33"/>
      <c r="R27" s="33"/>
    </row>
    <row r="28" spans="1:18" s="2" customFormat="1" x14ac:dyDescent="0.25">
      <c r="A28" t="s">
        <v>25</v>
      </c>
      <c r="B28" s="10">
        <v>19.353650680000001</v>
      </c>
      <c r="C28" s="34">
        <v>33.015051159999999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99"/>
      <c r="M28" s="100"/>
      <c r="N28" s="86"/>
      <c r="O28" s="99"/>
      <c r="P28" s="100"/>
      <c r="Q28" s="33"/>
      <c r="R28" s="33"/>
    </row>
    <row r="29" spans="1:18" s="2" customFormat="1" x14ac:dyDescent="0.25">
      <c r="A29" t="s">
        <v>26</v>
      </c>
      <c r="B29" s="10">
        <v>20.492100720000003</v>
      </c>
      <c r="C29" s="34">
        <v>33.015051159999999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99"/>
      <c r="M29" s="99"/>
      <c r="N29" s="86"/>
      <c r="O29" s="99"/>
      <c r="P29" s="99"/>
      <c r="Q29" s="33"/>
      <c r="R29" s="33"/>
    </row>
    <row r="30" spans="1:18" s="2" customFormat="1" x14ac:dyDescent="0.25">
      <c r="A30" t="s">
        <v>27</v>
      </c>
      <c r="B30" s="10">
        <v>23.907450840000003</v>
      </c>
      <c r="C30" s="34">
        <v>37.56885132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99"/>
      <c r="M30" s="100"/>
      <c r="N30" s="86"/>
      <c r="O30" s="99"/>
      <c r="P30" s="100"/>
      <c r="Q30" s="33"/>
      <c r="R30" s="33"/>
    </row>
    <row r="31" spans="1:18" s="2" customFormat="1" x14ac:dyDescent="0.25">
      <c r="A31" t="s">
        <v>28</v>
      </c>
      <c r="B31" s="10">
        <v>26.18435092</v>
      </c>
      <c r="C31" s="34">
        <v>40.984201440000007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99"/>
      <c r="M31" s="100"/>
      <c r="N31" s="86"/>
      <c r="O31" s="99"/>
      <c r="P31" s="100"/>
      <c r="Q31" s="33"/>
      <c r="R31" s="33"/>
    </row>
    <row r="32" spans="1:18" s="2" customFormat="1" ht="15.75" thickBot="1" x14ac:dyDescent="0.3">
      <c r="A32" t="s">
        <v>29</v>
      </c>
      <c r="B32" s="10">
        <v>28.461250999999997</v>
      </c>
      <c r="C32" s="34">
        <v>44.399551559999999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96" t="s">
        <v>336</v>
      </c>
      <c r="M32" s="96" t="s">
        <v>337</v>
      </c>
      <c r="N32" s="94" t="s">
        <v>338</v>
      </c>
      <c r="O32" s="96" t="s">
        <v>339</v>
      </c>
      <c r="P32" s="96" t="s">
        <v>340</v>
      </c>
      <c r="Q32" s="33"/>
      <c r="R32" s="33"/>
    </row>
    <row r="33" spans="1:18" s="2" customFormat="1" x14ac:dyDescent="0.25">
      <c r="A33" t="s">
        <v>113</v>
      </c>
      <c r="B33" s="10">
        <v>29.599701039999996</v>
      </c>
      <c r="C33" s="34">
        <v>46.676451640000003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98"/>
      <c r="M33" s="98"/>
      <c r="N33" s="92"/>
      <c r="O33" s="98"/>
      <c r="P33" s="98"/>
      <c r="Q33" s="33"/>
      <c r="R33" s="33"/>
    </row>
    <row r="34" spans="1:18" s="2" customFormat="1" x14ac:dyDescent="0.25">
      <c r="A34" t="s">
        <v>114</v>
      </c>
      <c r="B34" s="10">
        <v>31.876601119999997</v>
      </c>
      <c r="C34" s="34">
        <v>51.230251800000005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99"/>
      <c r="M34" s="100"/>
      <c r="N34" s="86"/>
      <c r="O34" s="99"/>
      <c r="P34" s="100"/>
      <c r="Q34" s="33"/>
      <c r="R34" s="33"/>
    </row>
    <row r="35" spans="1:18" s="2" customFormat="1" x14ac:dyDescent="0.25">
      <c r="A35" t="s">
        <v>30</v>
      </c>
      <c r="B35" s="10">
        <v>33.015051159999999</v>
      </c>
      <c r="C35" s="34">
        <v>56.922501999999994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99"/>
      <c r="M35" s="100"/>
      <c r="N35" s="86"/>
      <c r="O35" s="99"/>
      <c r="P35" s="100"/>
      <c r="Q35" s="33"/>
      <c r="R35" s="33"/>
    </row>
    <row r="36" spans="1:18" s="2" customFormat="1" x14ac:dyDescent="0.25">
      <c r="A36" t="s">
        <v>115</v>
      </c>
      <c r="B36" s="10">
        <v>34.153501200000001</v>
      </c>
      <c r="C36" s="34">
        <v>59.199402079999992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99"/>
      <c r="M36" s="99"/>
      <c r="N36" s="86"/>
      <c r="O36" s="99"/>
      <c r="P36" s="99"/>
      <c r="Q36" s="33"/>
      <c r="R36" s="33"/>
    </row>
    <row r="37" spans="1:18" s="2" customFormat="1" x14ac:dyDescent="0.25">
      <c r="A37" t="s">
        <v>116</v>
      </c>
      <c r="B37" s="10">
        <v>38.707301360000002</v>
      </c>
      <c r="C37" s="34">
        <v>70.583902479999992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99"/>
      <c r="M37" s="100"/>
      <c r="N37" s="86"/>
      <c r="O37" s="99"/>
      <c r="P37" s="100"/>
      <c r="Q37" s="33"/>
      <c r="R37" s="33"/>
    </row>
    <row r="38" spans="1:18" s="2" customFormat="1" x14ac:dyDescent="0.25">
      <c r="A38"/>
      <c r="B38" s="10">
        <v>0</v>
      </c>
      <c r="C38" s="35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L38" s="99"/>
      <c r="M38" s="100"/>
      <c r="N38" s="86"/>
      <c r="O38" s="99"/>
      <c r="P38" s="100"/>
      <c r="Q38" s="33"/>
      <c r="R38" s="33"/>
    </row>
    <row r="39" spans="1:18" s="2" customFormat="1" ht="15.75" thickBot="1" x14ac:dyDescent="0.3">
      <c r="A39" t="s">
        <v>31</v>
      </c>
      <c r="B39" s="10">
        <v>19.353650680000001</v>
      </c>
      <c r="C39" s="34">
        <v>31.876601119999997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96" t="s">
        <v>341</v>
      </c>
      <c r="M39" s="96" t="s">
        <v>342</v>
      </c>
      <c r="N39" s="94" t="s">
        <v>343</v>
      </c>
      <c r="O39" s="96" t="s">
        <v>344</v>
      </c>
      <c r="P39" s="96" t="s">
        <v>345</v>
      </c>
      <c r="Q39" s="33"/>
      <c r="R39" s="33"/>
    </row>
    <row r="40" spans="1:18" s="2" customFormat="1" x14ac:dyDescent="0.25">
      <c r="A40" t="s">
        <v>32</v>
      </c>
      <c r="B40" s="10">
        <v>21.630550760000002</v>
      </c>
      <c r="C40" s="34">
        <v>34.153501200000001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99"/>
      <c r="M40" s="99"/>
      <c r="N40" s="99"/>
      <c r="Q40" s="33"/>
      <c r="R40" s="33"/>
    </row>
    <row r="41" spans="1:18" s="2" customFormat="1" x14ac:dyDescent="0.25">
      <c r="A41" t="s">
        <v>33</v>
      </c>
      <c r="B41" s="10">
        <v>22.769000800000004</v>
      </c>
      <c r="C41" s="34">
        <v>36.430401280000005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99"/>
      <c r="M41" s="100"/>
      <c r="N41" s="100"/>
      <c r="P41" s="97"/>
      <c r="Q41" s="33"/>
      <c r="R41" s="33"/>
    </row>
    <row r="42" spans="1:18" s="2" customFormat="1" x14ac:dyDescent="0.25">
      <c r="A42" t="s">
        <v>34</v>
      </c>
      <c r="B42" s="10">
        <v>25.045900880000001</v>
      </c>
      <c r="C42" s="34">
        <v>38.707301360000002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99"/>
      <c r="M42" s="100"/>
      <c r="N42" s="100"/>
      <c r="P42" s="97"/>
      <c r="Q42" s="33"/>
      <c r="R42" s="33"/>
    </row>
    <row r="43" spans="1:18" s="2" customFormat="1" x14ac:dyDescent="0.25">
      <c r="A43" t="s">
        <v>35</v>
      </c>
      <c r="B43" s="10">
        <v>27.322800959999995</v>
      </c>
      <c r="C43" s="34">
        <v>42.122651480000002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99"/>
      <c r="M43" s="99"/>
      <c r="N43" s="99"/>
      <c r="Q43" s="33"/>
      <c r="R43" s="33"/>
    </row>
    <row r="44" spans="1:18" s="2" customFormat="1" x14ac:dyDescent="0.25">
      <c r="A44" t="s">
        <v>36</v>
      </c>
      <c r="B44" s="10">
        <v>29.599701039999996</v>
      </c>
      <c r="C44" s="34">
        <v>47.814901680000006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99"/>
      <c r="M44" s="100"/>
      <c r="N44" s="100"/>
      <c r="P44" s="97"/>
      <c r="Q44" s="33"/>
      <c r="R44" s="33"/>
    </row>
    <row r="45" spans="1:18" s="2" customFormat="1" x14ac:dyDescent="0.25">
      <c r="A45" t="s">
        <v>117</v>
      </c>
      <c r="B45" s="10">
        <v>31.876601119999997</v>
      </c>
      <c r="C45" s="34">
        <v>52.36870184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99"/>
      <c r="M45" s="100"/>
      <c r="N45" s="100"/>
      <c r="P45" s="97"/>
      <c r="Q45" s="33"/>
      <c r="R45" s="33"/>
    </row>
    <row r="46" spans="1:18" s="2" customFormat="1" ht="15.75" thickBot="1" x14ac:dyDescent="0.3">
      <c r="A46" t="s">
        <v>118</v>
      </c>
      <c r="B46" s="10">
        <v>33.015051159999999</v>
      </c>
      <c r="C46" s="34">
        <v>55.784051959999999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96" t="s">
        <v>346</v>
      </c>
      <c r="M46" s="96" t="s">
        <v>347</v>
      </c>
      <c r="N46" s="96" t="s">
        <v>348</v>
      </c>
      <c r="O46" s="97"/>
      <c r="P46" s="97"/>
      <c r="Q46" s="33"/>
      <c r="R46" s="33"/>
    </row>
    <row r="47" spans="1:18" s="2" customFormat="1" x14ac:dyDescent="0.25">
      <c r="A47" t="s">
        <v>37</v>
      </c>
      <c r="B47" s="10">
        <v>35.291951239999996</v>
      </c>
      <c r="C47" s="34">
        <v>61.476302159999996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Q47" s="33"/>
      <c r="R47" s="33"/>
    </row>
    <row r="48" spans="1:18" s="2" customFormat="1" x14ac:dyDescent="0.25">
      <c r="A48" t="s">
        <v>119</v>
      </c>
      <c r="B48" s="10">
        <v>39.845751399999997</v>
      </c>
      <c r="C48" s="34">
        <v>66.030102319999997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M48" s="97"/>
      <c r="Q48" s="33"/>
      <c r="R48" s="33"/>
    </row>
    <row r="49" spans="1:18" s="2" customFormat="1" x14ac:dyDescent="0.25">
      <c r="A49" t="s">
        <v>120</v>
      </c>
      <c r="B49" s="10">
        <v>40.984201440000007</v>
      </c>
      <c r="C49" s="34">
        <v>75.137702640000001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M49" s="97"/>
      <c r="Q49" s="33"/>
      <c r="R49" s="33"/>
    </row>
    <row r="50" spans="1:18" s="2" customFormat="1" x14ac:dyDescent="0.25">
      <c r="A50"/>
      <c r="B50" s="10">
        <v>0</v>
      </c>
      <c r="C50" s="35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Q50" s="33"/>
      <c r="R50" s="33"/>
    </row>
    <row r="51" spans="1:18" s="2" customFormat="1" x14ac:dyDescent="0.25">
      <c r="A51" t="s">
        <v>38</v>
      </c>
      <c r="B51" s="10">
        <v>20.492100720000003</v>
      </c>
      <c r="C51" s="34">
        <v>33.015051159999999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Q51" s="33"/>
      <c r="R51" s="33"/>
    </row>
    <row r="52" spans="1:18" s="2" customFormat="1" x14ac:dyDescent="0.25">
      <c r="A52" t="s">
        <v>39</v>
      </c>
      <c r="B52" s="10">
        <v>22.769000800000004</v>
      </c>
      <c r="C52" s="34">
        <v>35.291951239999996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Q52" s="33"/>
      <c r="R52" s="33"/>
    </row>
    <row r="53" spans="1:18" s="2" customFormat="1" x14ac:dyDescent="0.25">
      <c r="A53" t="s">
        <v>40</v>
      </c>
      <c r="B53" s="10">
        <v>23.907450840000003</v>
      </c>
      <c r="C53" s="34">
        <v>37.56885132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Q53" s="33"/>
      <c r="R53" s="33"/>
    </row>
    <row r="54" spans="1:18" s="2" customFormat="1" x14ac:dyDescent="0.25">
      <c r="A54" t="s">
        <v>41</v>
      </c>
      <c r="B54" s="10">
        <v>26.18435092</v>
      </c>
      <c r="C54" s="34">
        <v>42.122651480000002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Q54" s="33"/>
      <c r="R54" s="33"/>
    </row>
    <row r="55" spans="1:18" s="2" customFormat="1" x14ac:dyDescent="0.25">
      <c r="A55" t="s">
        <v>42</v>
      </c>
      <c r="B55" s="10">
        <v>30.738151079999998</v>
      </c>
      <c r="C55" s="34">
        <v>46.676451640000003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Q55" s="33"/>
      <c r="R55" s="33"/>
    </row>
    <row r="56" spans="1:18" s="2" customFormat="1" x14ac:dyDescent="0.25">
      <c r="A56" t="s">
        <v>43</v>
      </c>
      <c r="B56" s="10">
        <v>33.015051159999999</v>
      </c>
      <c r="C56" s="34">
        <v>51.230251800000005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Q56" s="33"/>
      <c r="R56" s="33"/>
    </row>
    <row r="57" spans="1:18" s="2" customFormat="1" x14ac:dyDescent="0.25">
      <c r="A57" t="s">
        <v>121</v>
      </c>
      <c r="B57" s="10">
        <v>35.291951239999996</v>
      </c>
      <c r="C57" s="34">
        <v>56.922501999999994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Q57" s="33"/>
      <c r="R57" s="33"/>
    </row>
    <row r="58" spans="1:18" s="2" customFormat="1" x14ac:dyDescent="0.25">
      <c r="A58" t="s">
        <v>122</v>
      </c>
      <c r="B58" s="10">
        <v>37.56885132</v>
      </c>
      <c r="C58" s="34">
        <v>60.337852120000001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Q58" s="33"/>
      <c r="R58" s="33"/>
    </row>
    <row r="59" spans="1:18" s="2" customFormat="1" x14ac:dyDescent="0.25">
      <c r="A59" t="s">
        <v>44</v>
      </c>
      <c r="B59" s="10">
        <v>39.845751399999997</v>
      </c>
      <c r="C59" s="34">
        <v>66.030102319999997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Q59" s="33"/>
      <c r="R59" s="33"/>
    </row>
    <row r="60" spans="1:18" s="2" customFormat="1" x14ac:dyDescent="0.25">
      <c r="A60" t="s">
        <v>123</v>
      </c>
      <c r="B60" s="10">
        <v>46.676451640000003</v>
      </c>
      <c r="C60" s="34">
        <v>73.999252599999991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Q60" s="33"/>
      <c r="R60" s="33"/>
    </row>
    <row r="61" spans="1:18" s="2" customFormat="1" x14ac:dyDescent="0.25">
      <c r="A61" t="s">
        <v>124</v>
      </c>
      <c r="B61" s="10">
        <v>58.060952039999997</v>
      </c>
      <c r="C61" s="34">
        <v>92.214453239999997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Q61" s="33"/>
      <c r="R61" s="33"/>
    </row>
    <row r="62" spans="1:18" s="2" customFormat="1" x14ac:dyDescent="0.25">
      <c r="A62"/>
      <c r="B62" s="10">
        <v>0</v>
      </c>
      <c r="C62" s="35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Q62" s="33"/>
      <c r="R62" s="33"/>
    </row>
    <row r="63" spans="1:18" s="2" customFormat="1" x14ac:dyDescent="0.25">
      <c r="A63" t="s">
        <v>166</v>
      </c>
      <c r="B63" s="10">
        <v>23.907450840000003</v>
      </c>
      <c r="C63" s="34">
        <v>36.430401280000005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33"/>
      <c r="R63" s="33"/>
    </row>
    <row r="64" spans="1:18" s="2" customFormat="1" x14ac:dyDescent="0.25">
      <c r="A64" t="s">
        <v>167</v>
      </c>
      <c r="B64" s="10">
        <v>25.045900880000001</v>
      </c>
      <c r="C64" s="34">
        <v>38.707301360000002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33"/>
      <c r="R64" s="33"/>
    </row>
    <row r="65" spans="1:18" s="2" customFormat="1" x14ac:dyDescent="0.25">
      <c r="A65" t="s">
        <v>168</v>
      </c>
      <c r="B65" s="10">
        <v>26.18435092</v>
      </c>
      <c r="C65" s="34">
        <v>39.845751399999997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33"/>
      <c r="R65" s="33"/>
    </row>
    <row r="66" spans="1:18" s="2" customFormat="1" x14ac:dyDescent="0.25">
      <c r="A66" t="s">
        <v>169</v>
      </c>
      <c r="B66" s="10">
        <v>30.738151079999998</v>
      </c>
      <c r="C66" s="34">
        <v>46.676451640000003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33"/>
      <c r="R66" s="33"/>
    </row>
    <row r="67" spans="1:18" s="2" customFormat="1" x14ac:dyDescent="0.25">
      <c r="A67" t="s">
        <v>170</v>
      </c>
      <c r="B67" s="10">
        <v>31.876601119999997</v>
      </c>
      <c r="C67" s="34">
        <v>52.36870184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33"/>
      <c r="R67" s="33"/>
    </row>
    <row r="68" spans="1:18" s="2" customFormat="1" x14ac:dyDescent="0.25">
      <c r="A68" t="s">
        <v>171</v>
      </c>
      <c r="B68" s="10">
        <v>35.291951239999996</v>
      </c>
      <c r="C68" s="34">
        <v>60.337852120000001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33"/>
      <c r="R68" s="33"/>
    </row>
    <row r="69" spans="1:18" s="2" customFormat="1" x14ac:dyDescent="0.25">
      <c r="A69" t="s">
        <v>172</v>
      </c>
      <c r="B69" s="10">
        <v>36.430401280000005</v>
      </c>
      <c r="C69" s="34">
        <v>63.753202239999993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33"/>
      <c r="R69" s="33"/>
    </row>
    <row r="70" spans="1:18" s="2" customFormat="1" x14ac:dyDescent="0.25">
      <c r="A70" t="s">
        <v>173</v>
      </c>
      <c r="B70" s="10">
        <v>40.984201440000007</v>
      </c>
      <c r="C70" s="34">
        <v>67.168552359999993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33"/>
      <c r="R70" s="33"/>
    </row>
    <row r="71" spans="1:18" s="2" customFormat="1" x14ac:dyDescent="0.25">
      <c r="A71" t="s">
        <v>174</v>
      </c>
      <c r="B71" s="10">
        <v>44.399551559999999</v>
      </c>
      <c r="C71" s="34">
        <v>70.583902479999992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33"/>
      <c r="R71" s="33"/>
    </row>
    <row r="72" spans="1:18" s="2" customFormat="1" x14ac:dyDescent="0.25">
      <c r="A72" t="s">
        <v>175</v>
      </c>
      <c r="B72" s="10">
        <v>51.230251800000005</v>
      </c>
      <c r="C72" s="34">
        <v>79.691502799999995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33"/>
      <c r="R72" s="33"/>
    </row>
    <row r="73" spans="1:18" s="2" customFormat="1" x14ac:dyDescent="0.25">
      <c r="A73" t="s">
        <v>176</v>
      </c>
      <c r="B73" s="10">
        <v>64.891652280000002</v>
      </c>
      <c r="C73" s="34">
        <v>100.18360352000001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33"/>
      <c r="R73" s="33"/>
    </row>
    <row r="74" spans="1:18" s="2" customFormat="1" x14ac:dyDescent="0.25">
      <c r="A74"/>
      <c r="B74" s="10">
        <v>0</v>
      </c>
      <c r="C74" s="35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Q74" s="33"/>
      <c r="R74" s="33"/>
    </row>
    <row r="75" spans="1:18" s="2" customFormat="1" x14ac:dyDescent="0.25">
      <c r="A75" t="s">
        <v>51</v>
      </c>
      <c r="B75" s="10">
        <v>25.045900880000001</v>
      </c>
      <c r="C75" s="34">
        <v>37.56885132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33"/>
      <c r="R75" s="33"/>
    </row>
    <row r="76" spans="1:18" s="2" customFormat="1" x14ac:dyDescent="0.25">
      <c r="A76" t="s">
        <v>52</v>
      </c>
      <c r="B76" s="10">
        <v>27.322800959999995</v>
      </c>
      <c r="C76" s="34">
        <v>40.984201440000007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33"/>
      <c r="R76" s="33"/>
    </row>
    <row r="77" spans="1:18" s="2" customFormat="1" x14ac:dyDescent="0.25">
      <c r="A77" t="s">
        <v>53</v>
      </c>
      <c r="B77" s="10">
        <v>30.738151079999998</v>
      </c>
      <c r="C77" s="34">
        <v>43.261101520000004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33"/>
      <c r="R77" s="33"/>
    </row>
    <row r="78" spans="1:18" s="2" customFormat="1" x14ac:dyDescent="0.25">
      <c r="A78" t="s">
        <v>54</v>
      </c>
      <c r="B78" s="10">
        <v>31.876601119999997</v>
      </c>
      <c r="C78" s="34">
        <v>47.814901680000006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33"/>
      <c r="R78" s="33"/>
    </row>
    <row r="79" spans="1:18" s="2" customFormat="1" x14ac:dyDescent="0.25">
      <c r="A79" t="s">
        <v>55</v>
      </c>
      <c r="B79" s="10">
        <v>35.291951239999996</v>
      </c>
      <c r="C79" s="34">
        <v>52.36870184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33"/>
      <c r="R79" s="33"/>
    </row>
    <row r="80" spans="1:18" s="2" customFormat="1" x14ac:dyDescent="0.25">
      <c r="A80" t="s">
        <v>56</v>
      </c>
      <c r="B80" s="10">
        <v>39.845751399999997</v>
      </c>
      <c r="C80" s="34">
        <v>61.476302159999996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33"/>
      <c r="R80" s="33"/>
    </row>
    <row r="81" spans="1:18" s="2" customFormat="1" x14ac:dyDescent="0.25">
      <c r="A81" t="s">
        <v>177</v>
      </c>
      <c r="B81" s="10">
        <v>43.261101520000004</v>
      </c>
      <c r="C81" s="36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33"/>
      <c r="R81" s="33"/>
    </row>
    <row r="82" spans="1:18" s="2" customFormat="1" x14ac:dyDescent="0.25">
      <c r="A82" t="s">
        <v>178</v>
      </c>
      <c r="B82" s="10">
        <v>46.676451640000003</v>
      </c>
      <c r="C82" s="36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33"/>
      <c r="R82" s="33"/>
    </row>
    <row r="83" spans="1:18" s="2" customFormat="1" x14ac:dyDescent="0.25">
      <c r="A83" t="s">
        <v>179</v>
      </c>
      <c r="B83" s="10">
        <v>51.230251800000005</v>
      </c>
      <c r="C83" s="36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33"/>
      <c r="R83" s="33"/>
    </row>
    <row r="84" spans="1:18" s="2" customFormat="1" x14ac:dyDescent="0.25">
      <c r="A84" t="s">
        <v>180</v>
      </c>
      <c r="B84" s="10">
        <v>56.922501999999994</v>
      </c>
      <c r="C84" s="36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33"/>
      <c r="R84" s="33"/>
    </row>
    <row r="85" spans="1:18" s="2" customFormat="1" x14ac:dyDescent="0.25">
      <c r="A85" t="s">
        <v>181</v>
      </c>
      <c r="B85" s="10">
        <v>70.583902479999992</v>
      </c>
      <c r="C85" s="36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33"/>
      <c r="R85" s="33"/>
    </row>
    <row r="86" spans="1:18" s="2" customFormat="1" x14ac:dyDescent="0.25">
      <c r="A86" t="s">
        <v>8</v>
      </c>
      <c r="B86" s="10">
        <v>0</v>
      </c>
      <c r="C86" s="35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Q86" s="33"/>
      <c r="R86" s="33"/>
    </row>
    <row r="87" spans="1:18" s="2" customFormat="1" x14ac:dyDescent="0.25">
      <c r="A87" t="s">
        <v>63</v>
      </c>
      <c r="B87" s="10">
        <v>27.322800959999995</v>
      </c>
      <c r="C87" s="34">
        <v>40.984201440000007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33"/>
      <c r="R87" s="33"/>
    </row>
    <row r="88" spans="1:18" s="2" customFormat="1" x14ac:dyDescent="0.25">
      <c r="A88" t="s">
        <v>64</v>
      </c>
      <c r="B88" s="10">
        <v>29.599701039999996</v>
      </c>
      <c r="C88" s="34">
        <v>43.261101520000004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33"/>
      <c r="R88" s="33"/>
    </row>
    <row r="89" spans="1:18" s="2" customFormat="1" x14ac:dyDescent="0.25">
      <c r="A89" t="s">
        <v>65</v>
      </c>
      <c r="B89" s="10">
        <v>33.015051159999999</v>
      </c>
      <c r="C89" s="34">
        <v>46.676451640000003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33"/>
      <c r="R89" s="33"/>
    </row>
    <row r="90" spans="1:18" s="2" customFormat="1" x14ac:dyDescent="0.25">
      <c r="A90" t="s">
        <v>66</v>
      </c>
      <c r="B90" s="10">
        <v>35.291951239999996</v>
      </c>
      <c r="C90" s="34">
        <v>51.230251800000005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33"/>
      <c r="R90" s="33"/>
    </row>
    <row r="91" spans="1:18" s="2" customFormat="1" x14ac:dyDescent="0.25">
      <c r="A91" t="s">
        <v>67</v>
      </c>
      <c r="B91" s="10">
        <v>39.845751399999997</v>
      </c>
      <c r="C91" s="34">
        <v>54.64560191999999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33"/>
      <c r="R91" s="33"/>
    </row>
    <row r="92" spans="1:18" s="2" customFormat="1" x14ac:dyDescent="0.25">
      <c r="A92" t="s">
        <v>68</v>
      </c>
      <c r="B92" s="10">
        <v>43.261101520000004</v>
      </c>
      <c r="C92" s="34">
        <v>62.614752199999998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33"/>
      <c r="R92" s="33"/>
    </row>
    <row r="93" spans="1:18" s="2" customFormat="1" x14ac:dyDescent="0.25">
      <c r="A93" t="s">
        <v>128</v>
      </c>
      <c r="B93" s="10">
        <v>47.814901680000006</v>
      </c>
      <c r="C93" s="36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33"/>
      <c r="R93" s="33"/>
    </row>
    <row r="94" spans="1:18" s="2" customFormat="1" x14ac:dyDescent="0.25">
      <c r="A94" t="s">
        <v>129</v>
      </c>
      <c r="B94" s="10">
        <v>51.230251800000005</v>
      </c>
      <c r="C94" s="36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33"/>
      <c r="R94" s="33"/>
    </row>
    <row r="95" spans="1:18" s="2" customFormat="1" x14ac:dyDescent="0.25">
      <c r="A95" t="s">
        <v>130</v>
      </c>
      <c r="B95" s="10">
        <v>54.64560191999999</v>
      </c>
      <c r="C95" s="36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33"/>
      <c r="R95" s="33"/>
    </row>
    <row r="96" spans="1:18" s="2" customFormat="1" x14ac:dyDescent="0.25">
      <c r="A96" t="s">
        <v>131</v>
      </c>
      <c r="B96" s="10">
        <v>61.476302159999996</v>
      </c>
      <c r="C96" s="36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33"/>
      <c r="R96" s="33"/>
    </row>
    <row r="97" spans="1:18" s="2" customFormat="1" x14ac:dyDescent="0.25">
      <c r="A97" t="s">
        <v>132</v>
      </c>
      <c r="B97" s="10">
        <v>76.276152679999996</v>
      </c>
      <c r="C97" s="36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33"/>
      <c r="R97" s="33"/>
    </row>
    <row r="98" spans="1:18" s="2" customFormat="1" x14ac:dyDescent="0.25">
      <c r="A98" t="s">
        <v>8</v>
      </c>
      <c r="B98" s="10">
        <v>0</v>
      </c>
      <c r="C98" s="35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Q98" s="33"/>
      <c r="R98" s="33"/>
    </row>
    <row r="99" spans="1:18" s="2" customFormat="1" x14ac:dyDescent="0.25">
      <c r="A99" t="s">
        <v>69</v>
      </c>
      <c r="B99" s="10">
        <v>28.461250999999997</v>
      </c>
      <c r="C99" s="34">
        <v>40.984201440000007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33"/>
      <c r="R99" s="33"/>
    </row>
    <row r="100" spans="1:18" s="2" customFormat="1" x14ac:dyDescent="0.25">
      <c r="A100" t="s">
        <v>70</v>
      </c>
      <c r="B100" s="10">
        <v>31.876601119999997</v>
      </c>
      <c r="C100" s="34">
        <v>44.399551559999999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33"/>
      <c r="R100" s="33"/>
    </row>
    <row r="101" spans="1:18" s="2" customFormat="1" x14ac:dyDescent="0.25">
      <c r="A101" t="s">
        <v>71</v>
      </c>
      <c r="B101" s="10">
        <v>34.153501200000001</v>
      </c>
      <c r="C101" s="34">
        <v>47.814901680000006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33"/>
      <c r="R101" s="33"/>
    </row>
    <row r="102" spans="1:18" s="2" customFormat="1" x14ac:dyDescent="0.25">
      <c r="A102" t="s">
        <v>72</v>
      </c>
      <c r="B102" s="10">
        <v>35.291951239999996</v>
      </c>
      <c r="C102" s="34">
        <v>52.36870184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33"/>
      <c r="R102" s="33"/>
    </row>
    <row r="103" spans="1:18" s="2" customFormat="1" x14ac:dyDescent="0.25">
      <c r="A103" t="s">
        <v>73</v>
      </c>
      <c r="B103" s="10">
        <v>39.845751399999997</v>
      </c>
      <c r="C103" s="34">
        <v>55.784051959999999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33"/>
      <c r="R103" s="33"/>
    </row>
    <row r="104" spans="1:18" s="2" customFormat="1" x14ac:dyDescent="0.25">
      <c r="A104" t="s">
        <v>74</v>
      </c>
      <c r="B104" s="10">
        <v>44.399551559999999</v>
      </c>
      <c r="C104" s="34">
        <v>63.753202239999993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33"/>
      <c r="R104" s="33"/>
    </row>
    <row r="105" spans="1:18" s="2" customFormat="1" x14ac:dyDescent="0.25">
      <c r="A105" t="s">
        <v>133</v>
      </c>
      <c r="B105" s="10">
        <v>0</v>
      </c>
      <c r="C105" s="36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33"/>
      <c r="R105" s="33"/>
    </row>
    <row r="106" spans="1:18" s="2" customFormat="1" x14ac:dyDescent="0.25">
      <c r="A106" t="s">
        <v>134</v>
      </c>
      <c r="B106" s="10">
        <v>0</v>
      </c>
      <c r="C106" s="36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33"/>
      <c r="R106" s="33"/>
    </row>
    <row r="107" spans="1:18" s="2" customFormat="1" x14ac:dyDescent="0.25">
      <c r="A107" t="s">
        <v>135</v>
      </c>
      <c r="B107" s="10">
        <v>0</v>
      </c>
      <c r="C107" s="36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33"/>
      <c r="R107" s="33"/>
    </row>
    <row r="108" spans="1:18" s="2" customFormat="1" x14ac:dyDescent="0.25">
      <c r="A108" t="s">
        <v>136</v>
      </c>
      <c r="B108" s="10">
        <v>0</v>
      </c>
      <c r="C108" s="36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33"/>
      <c r="R108" s="33"/>
    </row>
    <row r="109" spans="1:18" s="2" customFormat="1" x14ac:dyDescent="0.25">
      <c r="A109" t="s">
        <v>137</v>
      </c>
      <c r="B109" s="10">
        <v>0</v>
      </c>
      <c r="C109" s="36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33"/>
      <c r="R109" s="33"/>
    </row>
    <row r="110" spans="1:18" s="2" customFormat="1" x14ac:dyDescent="0.25">
      <c r="A110" t="s">
        <v>8</v>
      </c>
      <c r="B110" s="10">
        <v>0</v>
      </c>
      <c r="C110" s="35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Q110" s="33"/>
      <c r="R110" s="33"/>
    </row>
    <row r="111" spans="1:18" s="2" customFormat="1" x14ac:dyDescent="0.25">
      <c r="A111" t="s">
        <v>75</v>
      </c>
      <c r="B111" s="10">
        <v>29.599701039999996</v>
      </c>
      <c r="C111" s="34">
        <v>40.984201440000007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33"/>
      <c r="R111" s="33"/>
    </row>
    <row r="112" spans="1:18" s="2" customFormat="1" x14ac:dyDescent="0.25">
      <c r="A112" t="s">
        <v>76</v>
      </c>
      <c r="B112" s="10">
        <v>33.015051159999999</v>
      </c>
      <c r="C112" s="34">
        <v>45.538001600000008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33"/>
      <c r="R112" s="33"/>
    </row>
    <row r="113" spans="1:18" s="2" customFormat="1" x14ac:dyDescent="0.25">
      <c r="A113" t="s">
        <v>77</v>
      </c>
      <c r="B113" s="10">
        <v>35.291951239999996</v>
      </c>
      <c r="C113" s="34">
        <v>48.953351720000001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33"/>
      <c r="R113" s="33"/>
    </row>
    <row r="114" spans="1:18" s="2" customFormat="1" x14ac:dyDescent="0.25">
      <c r="A114" t="s">
        <v>78</v>
      </c>
      <c r="B114" s="10">
        <v>37.56885132</v>
      </c>
      <c r="C114" s="34">
        <v>53.507151880000002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33"/>
      <c r="R114" s="33"/>
    </row>
    <row r="115" spans="1:18" s="2" customFormat="1" x14ac:dyDescent="0.25">
      <c r="A115" t="s">
        <v>79</v>
      </c>
      <c r="B115" s="10">
        <v>39.845751399999997</v>
      </c>
      <c r="C115" s="34">
        <v>58.060952039999997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33"/>
      <c r="R115" s="33"/>
    </row>
    <row r="116" spans="1:18" s="2" customFormat="1" x14ac:dyDescent="0.25">
      <c r="A116" t="s">
        <v>80</v>
      </c>
      <c r="B116" s="10">
        <v>46.676451640000003</v>
      </c>
      <c r="C116" s="34">
        <v>66.030102319999997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33"/>
      <c r="R116" s="33"/>
    </row>
    <row r="117" spans="1:18" s="2" customFormat="1" x14ac:dyDescent="0.25">
      <c r="A117" t="s">
        <v>138</v>
      </c>
      <c r="B117" s="10">
        <v>51.230251800000005</v>
      </c>
      <c r="C117" s="36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33"/>
      <c r="R117" s="33"/>
    </row>
    <row r="118" spans="1:18" s="2" customFormat="1" x14ac:dyDescent="0.25">
      <c r="A118" t="s">
        <v>139</v>
      </c>
      <c r="B118" s="10">
        <v>55.784051959999999</v>
      </c>
      <c r="C118" s="36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33"/>
      <c r="R118" s="33"/>
    </row>
    <row r="119" spans="1:18" s="2" customFormat="1" x14ac:dyDescent="0.25">
      <c r="A119" t="s">
        <v>140</v>
      </c>
      <c r="B119" s="10">
        <v>60.337852120000001</v>
      </c>
      <c r="C119" s="36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33"/>
      <c r="R119" s="33"/>
    </row>
    <row r="120" spans="1:18" s="2" customFormat="1" x14ac:dyDescent="0.25">
      <c r="A120" t="s">
        <v>141</v>
      </c>
      <c r="B120" s="10">
        <v>66.030102319999997</v>
      </c>
      <c r="C120" s="36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33"/>
      <c r="R120" s="33"/>
    </row>
    <row r="121" spans="1:18" s="2" customFormat="1" x14ac:dyDescent="0.25">
      <c r="A121" t="s">
        <v>142</v>
      </c>
      <c r="B121" s="10">
        <v>81.968402880000014</v>
      </c>
      <c r="C121" s="36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33"/>
      <c r="R121" s="33"/>
    </row>
    <row r="122" spans="1:18" s="2" customFormat="1" x14ac:dyDescent="0.25">
      <c r="A122"/>
      <c r="B122" s="10">
        <v>0</v>
      </c>
      <c r="C122" s="35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Q122" s="33"/>
      <c r="R122" s="33"/>
    </row>
    <row r="123" spans="1:18" s="2" customFormat="1" x14ac:dyDescent="0.25">
      <c r="A123" t="s">
        <v>81</v>
      </c>
      <c r="B123" s="10">
        <v>31.876601119999997</v>
      </c>
      <c r="C123" s="34">
        <v>44.399551559999999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33"/>
      <c r="R123" s="33"/>
    </row>
    <row r="124" spans="1:18" s="2" customFormat="1" x14ac:dyDescent="0.25">
      <c r="A124" t="s">
        <v>82</v>
      </c>
      <c r="B124" s="10">
        <v>34.153501200000001</v>
      </c>
      <c r="C124" s="34">
        <v>47.814901680000006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33"/>
      <c r="R124" s="33"/>
    </row>
    <row r="125" spans="1:18" s="2" customFormat="1" x14ac:dyDescent="0.25">
      <c r="A125" t="s">
        <v>83</v>
      </c>
      <c r="B125" s="10">
        <v>38.707301360000002</v>
      </c>
      <c r="C125" s="34">
        <v>52.36870184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33"/>
      <c r="R125" s="33"/>
    </row>
    <row r="126" spans="1:18" s="2" customFormat="1" x14ac:dyDescent="0.25">
      <c r="A126" t="s">
        <v>84</v>
      </c>
      <c r="B126" s="10">
        <v>43.261101520000004</v>
      </c>
      <c r="C126" s="34">
        <v>59.199402079999992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33"/>
      <c r="R126" s="33"/>
    </row>
    <row r="127" spans="1:18" s="2" customFormat="1" x14ac:dyDescent="0.25">
      <c r="A127" t="s">
        <v>85</v>
      </c>
      <c r="B127" s="10">
        <v>45.538001600000008</v>
      </c>
      <c r="C127" s="34">
        <v>62.614752199999998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33"/>
      <c r="R127" s="33"/>
    </row>
    <row r="128" spans="1:18" s="2" customFormat="1" x14ac:dyDescent="0.25">
      <c r="A128" t="s">
        <v>86</v>
      </c>
      <c r="B128" s="10">
        <v>52.36870184</v>
      </c>
      <c r="C128" s="34">
        <v>71.722352520000001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33"/>
      <c r="R128" s="33"/>
    </row>
    <row r="129" spans="1:18" s="2" customFormat="1" x14ac:dyDescent="0.25">
      <c r="A129" t="s">
        <v>143</v>
      </c>
      <c r="B129" s="10">
        <v>55.784051959999999</v>
      </c>
      <c r="C129" s="36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33"/>
      <c r="R129" s="33"/>
    </row>
    <row r="130" spans="1:18" s="2" customFormat="1" x14ac:dyDescent="0.25">
      <c r="A130" t="s">
        <v>144</v>
      </c>
      <c r="B130" s="10">
        <v>60.337852120000001</v>
      </c>
      <c r="C130" s="36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33"/>
      <c r="R130" s="33"/>
    </row>
    <row r="131" spans="1:18" s="2" customFormat="1" x14ac:dyDescent="0.25">
      <c r="A131" t="s">
        <v>145</v>
      </c>
      <c r="B131" s="10">
        <v>64.891652280000002</v>
      </c>
      <c r="C131" s="36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33"/>
      <c r="R131" s="33"/>
    </row>
    <row r="132" spans="1:18" s="2" customFormat="1" x14ac:dyDescent="0.25">
      <c r="A132" t="s">
        <v>146</v>
      </c>
      <c r="B132" s="10">
        <v>69.445452440000011</v>
      </c>
      <c r="C132" s="36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2" si="5">IFERROR((ROUND((F132*C132)+(G132*C132*1.1)+(H132*C132*1.15)+(I132*C132*1.15*1.1),2)),"REVISAR")</f>
        <v>0</v>
      </c>
      <c r="Q132" s="33"/>
      <c r="R132" s="33"/>
    </row>
    <row r="133" spans="1:18" s="2" customFormat="1" x14ac:dyDescent="0.25">
      <c r="A133" t="s">
        <v>147</v>
      </c>
      <c r="B133" s="10">
        <v>87.660653080000003</v>
      </c>
      <c r="C133" s="36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33"/>
      <c r="R133" s="33"/>
    </row>
    <row r="134" spans="1:18" s="2" customFormat="1" x14ac:dyDescent="0.25">
      <c r="A134"/>
      <c r="B134" s="10">
        <v>0</v>
      </c>
      <c r="C134" s="35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Q134" s="33"/>
      <c r="R134" s="33"/>
    </row>
    <row r="135" spans="1:18" s="2" customFormat="1" x14ac:dyDescent="0.25">
      <c r="A135" t="s">
        <v>182</v>
      </c>
      <c r="B135" s="10">
        <v>34.153501200000001</v>
      </c>
      <c r="C135" s="34">
        <v>47.814901680000006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33"/>
      <c r="R135" s="33"/>
    </row>
    <row r="136" spans="1:18" s="2" customFormat="1" x14ac:dyDescent="0.25">
      <c r="A136" t="s">
        <v>183</v>
      </c>
      <c r="B136" s="10">
        <v>38.707301360000002</v>
      </c>
      <c r="C136" s="34">
        <v>53.507151880000002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33"/>
      <c r="R136" s="33"/>
    </row>
    <row r="137" spans="1:18" s="2" customFormat="1" x14ac:dyDescent="0.25">
      <c r="A137" t="s">
        <v>184</v>
      </c>
      <c r="B137" s="10">
        <v>45.538001600000008</v>
      </c>
      <c r="C137" s="34">
        <v>61.476302159999996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33"/>
      <c r="R137" s="33"/>
    </row>
    <row r="138" spans="1:18" s="2" customFormat="1" x14ac:dyDescent="0.25">
      <c r="A138" t="s">
        <v>185</v>
      </c>
      <c r="B138" s="10">
        <v>51.230251800000005</v>
      </c>
      <c r="C138" s="34">
        <v>68.307002400000002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33"/>
      <c r="R138" s="33"/>
    </row>
    <row r="139" spans="1:18" s="2" customFormat="1" x14ac:dyDescent="0.25">
      <c r="A139" t="s">
        <v>186</v>
      </c>
      <c r="B139" s="10">
        <v>56.922501999999994</v>
      </c>
      <c r="C139" s="34">
        <v>75.137702640000001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33"/>
      <c r="R139" s="33"/>
    </row>
    <row r="140" spans="1:18" s="2" customFormat="1" x14ac:dyDescent="0.25">
      <c r="A140" t="s">
        <v>187</v>
      </c>
      <c r="B140" s="10">
        <v>68.307002400000002</v>
      </c>
      <c r="C140" s="34">
        <v>88.799103119999998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33"/>
      <c r="R140" s="33"/>
    </row>
    <row r="141" spans="1:18" s="2" customFormat="1" x14ac:dyDescent="0.25">
      <c r="A141" t="s">
        <v>188</v>
      </c>
      <c r="B141" s="10">
        <v>72.86080256000001</v>
      </c>
      <c r="C141" s="36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33"/>
      <c r="R141" s="33"/>
    </row>
    <row r="142" spans="1:18" s="2" customFormat="1" x14ac:dyDescent="0.25">
      <c r="A142" t="s">
        <v>189</v>
      </c>
      <c r="B142" s="10">
        <v>77.414602720000005</v>
      </c>
      <c r="C142" s="36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33"/>
      <c r="R142" s="33"/>
    </row>
    <row r="143" spans="1:18" s="2" customFormat="1" x14ac:dyDescent="0.25">
      <c r="A143" t="s">
        <v>190</v>
      </c>
      <c r="B143" s="10">
        <v>83.106852919999994</v>
      </c>
      <c r="C143" s="36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33"/>
      <c r="R143" s="33"/>
    </row>
    <row r="144" spans="1:18" s="2" customFormat="1" x14ac:dyDescent="0.25">
      <c r="A144" t="s">
        <v>191</v>
      </c>
      <c r="B144" s="10">
        <v>88.799103119999998</v>
      </c>
      <c r="C144" s="36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33"/>
      <c r="R144" s="33"/>
    </row>
    <row r="145" spans="1:18" s="2" customFormat="1" x14ac:dyDescent="0.25">
      <c r="A145" t="s">
        <v>192</v>
      </c>
      <c r="B145" s="10">
        <v>93.352903280000007</v>
      </c>
      <c r="C145" s="36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33"/>
      <c r="R145" s="33"/>
    </row>
    <row r="146" spans="1:18" s="2" customFormat="1" x14ac:dyDescent="0.25">
      <c r="A146"/>
      <c r="B146" s="10">
        <v>0</v>
      </c>
      <c r="C146" s="35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Q146" s="33"/>
      <c r="R146" s="33"/>
    </row>
    <row r="147" spans="1:18" s="2" customFormat="1" x14ac:dyDescent="0.25">
      <c r="A147" t="s">
        <v>193</v>
      </c>
      <c r="B147" s="10">
        <v>38.707301360000002</v>
      </c>
      <c r="C147" s="34">
        <v>52.36870184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33"/>
      <c r="R147" s="33"/>
    </row>
    <row r="148" spans="1:18" s="2" customFormat="1" x14ac:dyDescent="0.25">
      <c r="A148" t="s">
        <v>194</v>
      </c>
      <c r="B148" s="10">
        <v>40.984201440000007</v>
      </c>
      <c r="C148" s="34">
        <v>55.784051959999999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33"/>
      <c r="R148" s="33"/>
    </row>
    <row r="149" spans="1:18" s="2" customFormat="1" x14ac:dyDescent="0.25">
      <c r="A149" t="s">
        <v>195</v>
      </c>
      <c r="B149" s="10">
        <v>58.060952039999997</v>
      </c>
      <c r="C149" s="34">
        <v>73.999252599999991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33"/>
      <c r="R149" s="33"/>
    </row>
    <row r="150" spans="1:18" s="2" customFormat="1" x14ac:dyDescent="0.25">
      <c r="A150" t="s">
        <v>196</v>
      </c>
      <c r="B150" s="10">
        <v>63.753202239999993</v>
      </c>
      <c r="C150" s="34">
        <v>81.968402880000014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33"/>
      <c r="R150" s="33"/>
    </row>
    <row r="151" spans="1:18" s="2" customFormat="1" x14ac:dyDescent="0.25">
      <c r="A151" t="s">
        <v>197</v>
      </c>
      <c r="B151" s="10">
        <v>69.445452440000011</v>
      </c>
      <c r="C151" s="34">
        <v>88.799103119999998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33"/>
      <c r="R151" s="33"/>
    </row>
    <row r="152" spans="1:18" s="2" customFormat="1" x14ac:dyDescent="0.25">
      <c r="A152" t="s">
        <v>198</v>
      </c>
      <c r="B152" s="10">
        <v>78.55305276</v>
      </c>
      <c r="C152" s="34">
        <v>100.18360352000001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33"/>
      <c r="R152" s="33"/>
    </row>
    <row r="153" spans="1:18" s="2" customFormat="1" x14ac:dyDescent="0.25">
      <c r="A153" t="s">
        <v>199</v>
      </c>
      <c r="B153" s="10">
        <v>78.55305276</v>
      </c>
      <c r="C153" s="36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33"/>
      <c r="R153" s="33"/>
    </row>
    <row r="154" spans="1:18" s="2" customFormat="1" x14ac:dyDescent="0.25">
      <c r="A154" t="s">
        <v>200</v>
      </c>
      <c r="B154" s="10">
        <v>81.968402880000014</v>
      </c>
      <c r="C154" s="36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33"/>
      <c r="R154" s="33"/>
    </row>
    <row r="155" spans="1:18" s="2" customFormat="1" x14ac:dyDescent="0.25">
      <c r="A155" t="s">
        <v>201</v>
      </c>
      <c r="B155" s="10">
        <v>87.660653080000003</v>
      </c>
      <c r="C155" s="36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33"/>
      <c r="R155" s="33"/>
    </row>
    <row r="156" spans="1:18" s="2" customFormat="1" x14ac:dyDescent="0.25">
      <c r="A156" t="s">
        <v>202</v>
      </c>
      <c r="B156" s="10">
        <v>92.214453239999997</v>
      </c>
      <c r="C156" s="36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33"/>
      <c r="R156" s="33"/>
    </row>
    <row r="157" spans="1:18" s="2" customFormat="1" x14ac:dyDescent="0.25">
      <c r="A157" t="s">
        <v>203</v>
      </c>
      <c r="B157" s="10">
        <v>99.045153479999996</v>
      </c>
      <c r="C157" s="36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33"/>
      <c r="R157" s="33"/>
    </row>
    <row r="158" spans="1:18" s="2" customFormat="1" x14ac:dyDescent="0.25">
      <c r="A158"/>
      <c r="B158" s="10">
        <v>0</v>
      </c>
      <c r="C158" s="35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Q158" s="33"/>
      <c r="R158" s="33"/>
    </row>
    <row r="159" spans="1:18" s="2" customFormat="1" x14ac:dyDescent="0.25">
      <c r="A159" t="s">
        <v>204</v>
      </c>
      <c r="B159" s="10">
        <v>50.091801760000003</v>
      </c>
      <c r="C159" s="34">
        <v>63.753202239999993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33"/>
      <c r="R159" s="33"/>
    </row>
    <row r="160" spans="1:18" s="2" customFormat="1" x14ac:dyDescent="0.25">
      <c r="A160" t="s">
        <v>205</v>
      </c>
      <c r="B160" s="10">
        <v>54.64560191999999</v>
      </c>
      <c r="C160" s="34">
        <v>70.583902479999992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33"/>
      <c r="R160" s="33"/>
    </row>
    <row r="161" spans="1:18" s="2" customFormat="1" x14ac:dyDescent="0.25">
      <c r="A161" t="s">
        <v>206</v>
      </c>
      <c r="B161" s="10">
        <v>61.476302159999996</v>
      </c>
      <c r="C161" s="34">
        <v>77.414602720000005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33"/>
      <c r="R161" s="33"/>
    </row>
    <row r="162" spans="1:18" s="2" customFormat="1" x14ac:dyDescent="0.25">
      <c r="A162" t="s">
        <v>207</v>
      </c>
      <c r="B162" s="10">
        <v>64.891652280000002</v>
      </c>
      <c r="C162" s="34">
        <v>84.245302960000004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33"/>
      <c r="R162" s="33"/>
    </row>
    <row r="163" spans="1:18" s="2" customFormat="1" x14ac:dyDescent="0.25">
      <c r="A163" t="s">
        <v>208</v>
      </c>
      <c r="B163" s="10">
        <v>71.722352520000001</v>
      </c>
      <c r="C163" s="34">
        <v>91.076003200000017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33"/>
      <c r="R163" s="33"/>
    </row>
    <row r="164" spans="1:18" s="2" customFormat="1" x14ac:dyDescent="0.25">
      <c r="A164" t="s">
        <v>209</v>
      </c>
      <c r="B164" s="10">
        <v>81.968402880000014</v>
      </c>
      <c r="C164" s="34">
        <v>103.59895363999999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33"/>
      <c r="R164" s="33"/>
    </row>
    <row r="165" spans="1:18" s="2" customFormat="1" x14ac:dyDescent="0.25">
      <c r="A165" t="s">
        <v>210</v>
      </c>
      <c r="B165" s="10">
        <v>84.245302960000004</v>
      </c>
      <c r="C165" s="36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33"/>
      <c r="R165" s="33"/>
    </row>
    <row r="166" spans="1:18" s="2" customFormat="1" x14ac:dyDescent="0.25">
      <c r="A166" t="s">
        <v>211</v>
      </c>
      <c r="B166" s="10">
        <v>88.799103119999998</v>
      </c>
      <c r="C166" s="36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33"/>
      <c r="R166" s="33"/>
    </row>
    <row r="167" spans="1:18" s="2" customFormat="1" x14ac:dyDescent="0.25">
      <c r="A167" t="s">
        <v>212</v>
      </c>
      <c r="B167" s="10">
        <v>93.352903280000007</v>
      </c>
      <c r="C167" s="36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33"/>
      <c r="R167" s="33"/>
    </row>
    <row r="168" spans="1:18" s="2" customFormat="1" x14ac:dyDescent="0.25">
      <c r="A168" t="s">
        <v>213</v>
      </c>
      <c r="B168" s="10">
        <v>100.18360352000001</v>
      </c>
      <c r="C168" s="36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33"/>
      <c r="R168" s="33"/>
    </row>
    <row r="169" spans="1:18" s="2" customFormat="1" x14ac:dyDescent="0.25">
      <c r="A169" t="s">
        <v>214</v>
      </c>
      <c r="B169" s="10">
        <v>109.29120383999998</v>
      </c>
      <c r="C169" s="36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33"/>
      <c r="R169" s="33"/>
    </row>
    <row r="170" spans="1:18" s="2" customFormat="1" x14ac:dyDescent="0.25">
      <c r="A170"/>
      <c r="B170" s="10">
        <v>0</v>
      </c>
      <c r="C170" s="35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Q170" s="33"/>
      <c r="R170" s="33"/>
    </row>
    <row r="171" spans="1:18" s="2" customFormat="1" x14ac:dyDescent="0.25">
      <c r="A171" t="s">
        <v>215</v>
      </c>
      <c r="B171" s="10">
        <v>58.060952039999997</v>
      </c>
      <c r="C171" s="34">
        <v>72.86080256000001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33"/>
      <c r="R171" s="33"/>
    </row>
    <row r="172" spans="1:18" s="2" customFormat="1" x14ac:dyDescent="0.25">
      <c r="A172" t="s">
        <v>216</v>
      </c>
      <c r="B172" s="10">
        <v>63.753202239999993</v>
      </c>
      <c r="C172" s="34">
        <v>79.691502799999995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33"/>
      <c r="R172" s="33"/>
    </row>
    <row r="173" spans="1:18" s="2" customFormat="1" x14ac:dyDescent="0.25">
      <c r="A173" t="s">
        <v>217</v>
      </c>
      <c r="B173" s="10">
        <v>69.445452440000011</v>
      </c>
      <c r="C173" s="34">
        <v>86.522203040000008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33"/>
      <c r="R173" s="33"/>
    </row>
    <row r="174" spans="1:18" s="2" customFormat="1" x14ac:dyDescent="0.25">
      <c r="A174" t="s">
        <v>218</v>
      </c>
      <c r="B174" s="10">
        <v>73.999252599999991</v>
      </c>
      <c r="C174" s="34">
        <v>93.352903280000007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33"/>
      <c r="R174" s="33"/>
    </row>
    <row r="175" spans="1:18" s="2" customFormat="1" x14ac:dyDescent="0.25">
      <c r="A175" t="s">
        <v>219</v>
      </c>
      <c r="B175" s="10">
        <v>79.691502799999995</v>
      </c>
      <c r="C175" s="34">
        <v>100.18360352000001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33"/>
      <c r="R175" s="33"/>
    </row>
    <row r="176" spans="1:18" s="2" customFormat="1" x14ac:dyDescent="0.25">
      <c r="A176" t="s">
        <v>220</v>
      </c>
      <c r="B176" s="10">
        <v>95.629803360000011</v>
      </c>
      <c r="C176" s="34">
        <v>118.39880415999998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33"/>
      <c r="R176" s="33"/>
    </row>
    <row r="177" spans="1:18" s="2" customFormat="1" x14ac:dyDescent="0.25">
      <c r="A177" t="s">
        <v>221</v>
      </c>
      <c r="B177" s="10">
        <v>101.32205356</v>
      </c>
      <c r="C177" s="36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33"/>
      <c r="R177" s="33"/>
    </row>
    <row r="178" spans="1:18" s="2" customFormat="1" x14ac:dyDescent="0.25">
      <c r="A178" t="s">
        <v>222</v>
      </c>
      <c r="B178" s="10">
        <v>95.629803360000011</v>
      </c>
      <c r="C178" s="36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33"/>
      <c r="R178" s="33"/>
    </row>
    <row r="179" spans="1:18" s="2" customFormat="1" x14ac:dyDescent="0.25">
      <c r="A179" t="s">
        <v>223</v>
      </c>
      <c r="B179" s="10">
        <v>101.32205356</v>
      </c>
      <c r="C179" s="36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33"/>
      <c r="R179" s="33"/>
    </row>
    <row r="180" spans="1:18" s="2" customFormat="1" x14ac:dyDescent="0.25">
      <c r="A180" t="s">
        <v>224</v>
      </c>
      <c r="B180" s="10">
        <v>105.87585372000001</v>
      </c>
      <c r="C180" s="36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33"/>
      <c r="R180" s="33"/>
    </row>
    <row r="181" spans="1:18" s="2" customFormat="1" x14ac:dyDescent="0.25">
      <c r="A181" t="s">
        <v>225</v>
      </c>
      <c r="B181" s="10">
        <v>116.12190407999999</v>
      </c>
      <c r="C181" s="36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33"/>
      <c r="R181" s="33"/>
    </row>
    <row r="182" spans="1:18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>
        <f t="shared" si="5"/>
        <v>0</v>
      </c>
    </row>
    <row r="183" spans="1:18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</row>
    <row r="184" spans="1:18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</row>
    <row r="185" spans="1:18" s="2" customFormat="1" x14ac:dyDescent="0.25">
      <c r="A185"/>
      <c r="C185"/>
      <c r="D185" s="1"/>
      <c r="E185" s="1"/>
      <c r="F185" s="1"/>
      <c r="G185" s="3"/>
      <c r="H185" s="3"/>
      <c r="J185" s="25"/>
    </row>
    <row r="186" spans="1:18" s="2" customFormat="1" x14ac:dyDescent="0.25">
      <c r="A186"/>
      <c r="C186"/>
      <c r="D186" s="1"/>
      <c r="E186" s="1"/>
      <c r="F186" s="1"/>
      <c r="G186" s="3"/>
      <c r="H186" s="3"/>
      <c r="J186" s="25"/>
    </row>
    <row r="187" spans="1:18" s="2" customFormat="1" x14ac:dyDescent="0.25">
      <c r="A187" s="169" t="s">
        <v>245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</row>
    <row r="188" spans="1:18" s="2" customFormat="1" x14ac:dyDescent="0.25">
      <c r="A188" s="28" t="s">
        <v>152</v>
      </c>
      <c r="B188" s="19">
        <v>12.814199999999998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Q188" s="33"/>
    </row>
    <row r="189" spans="1:18" s="2" customFormat="1" x14ac:dyDescent="0.25">
      <c r="A189" s="29" t="s">
        <v>154</v>
      </c>
      <c r="B189" s="19">
        <v>20.339999999999996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Q189" s="33"/>
    </row>
    <row r="190" spans="1:18" s="2" customFormat="1" x14ac:dyDescent="0.25">
      <c r="A190" s="29" t="s">
        <v>153</v>
      </c>
      <c r="B190" s="19">
        <v>15.560099999999998</v>
      </c>
      <c r="C190" s="10"/>
      <c r="D190" s="13"/>
      <c r="E190" s="3">
        <f t="shared" si="6"/>
        <v>0</v>
      </c>
      <c r="F190" s="1"/>
      <c r="G190" s="3"/>
      <c r="H190" s="3"/>
      <c r="J190" s="25"/>
      <c r="Q190" s="33"/>
    </row>
    <row r="191" spans="1:18" s="2" customFormat="1" x14ac:dyDescent="0.25">
      <c r="A191" s="29" t="s">
        <v>155</v>
      </c>
      <c r="B191" s="19">
        <v>22.679099999999998</v>
      </c>
      <c r="C191" s="10"/>
      <c r="D191" s="13"/>
      <c r="E191" s="3">
        <f t="shared" si="6"/>
        <v>0</v>
      </c>
      <c r="F191" s="1"/>
      <c r="G191" s="3"/>
      <c r="H191" s="3"/>
      <c r="J191" s="25"/>
      <c r="Q191" s="33"/>
    </row>
    <row r="192" spans="1:18" s="2" customFormat="1" x14ac:dyDescent="0.25">
      <c r="A192" s="29" t="s">
        <v>231</v>
      </c>
      <c r="B192" s="19">
        <v>38.239199999999997</v>
      </c>
      <c r="C192" s="10"/>
      <c r="D192" s="13"/>
      <c r="E192" s="3">
        <f t="shared" si="6"/>
        <v>0</v>
      </c>
      <c r="F192" s="1"/>
      <c r="G192" s="3"/>
      <c r="H192" s="3"/>
      <c r="J192" s="25"/>
      <c r="Q192" s="33"/>
    </row>
    <row r="193" spans="1:17" s="2" customFormat="1" x14ac:dyDescent="0.25">
      <c r="A193" s="29" t="s">
        <v>232</v>
      </c>
      <c r="B193" s="19">
        <v>57.358799999999995</v>
      </c>
      <c r="C193" s="10"/>
      <c r="D193" s="13"/>
      <c r="E193" s="3">
        <f t="shared" si="6"/>
        <v>0</v>
      </c>
      <c r="F193" s="1"/>
      <c r="G193" s="3"/>
      <c r="H193" s="3"/>
      <c r="J193" s="25"/>
      <c r="Q193" s="33"/>
    </row>
    <row r="194" spans="1:17" s="2" customFormat="1" x14ac:dyDescent="0.25">
      <c r="A194" t="s">
        <v>233</v>
      </c>
      <c r="B194" s="19">
        <v>84.817799999999991</v>
      </c>
      <c r="C194" s="10"/>
      <c r="D194" s="13"/>
      <c r="E194" s="3">
        <f t="shared" si="6"/>
        <v>0</v>
      </c>
      <c r="F194" s="1"/>
      <c r="G194" s="3"/>
      <c r="H194" s="3"/>
      <c r="J194" s="25"/>
      <c r="Q194" s="33"/>
    </row>
    <row r="195" spans="1:17" s="2" customFormat="1" x14ac:dyDescent="0.25">
      <c r="A195" t="s">
        <v>234</v>
      </c>
      <c r="B195" s="19">
        <v>142.17660000000001</v>
      </c>
      <c r="C195" s="10"/>
      <c r="D195" s="13"/>
      <c r="E195" s="3">
        <f t="shared" si="6"/>
        <v>0</v>
      </c>
      <c r="F195" s="1"/>
      <c r="G195" s="3"/>
      <c r="H195" s="3"/>
      <c r="J195" s="25"/>
      <c r="Q195" s="33"/>
    </row>
    <row r="196" spans="1:17" s="2" customFormat="1" x14ac:dyDescent="0.25">
      <c r="A196" t="s">
        <v>148</v>
      </c>
      <c r="B196" s="19">
        <v>32.238899999999994</v>
      </c>
      <c r="C196" s="10"/>
      <c r="D196" s="13"/>
      <c r="E196" s="3">
        <f t="shared" si="6"/>
        <v>0</v>
      </c>
      <c r="F196" s="1"/>
      <c r="G196" s="3"/>
      <c r="H196" s="3"/>
      <c r="J196" s="25"/>
      <c r="Q196" s="33"/>
    </row>
    <row r="197" spans="1:17" s="2" customFormat="1" x14ac:dyDescent="0.25">
      <c r="A197" t="s">
        <v>149</v>
      </c>
      <c r="B197" s="19">
        <v>46.578599999999994</v>
      </c>
      <c r="C197" s="10"/>
      <c r="D197" s="13"/>
      <c r="E197" s="3">
        <f t="shared" si="6"/>
        <v>0</v>
      </c>
      <c r="F197" s="1"/>
      <c r="G197" s="3"/>
      <c r="H197" s="3"/>
      <c r="J197" s="25"/>
      <c r="Q197" s="33"/>
    </row>
    <row r="198" spans="1:17" s="2" customFormat="1" x14ac:dyDescent="0.25">
      <c r="A198" t="s">
        <v>150</v>
      </c>
      <c r="B198" s="19">
        <v>35.900099999999995</v>
      </c>
      <c r="C198" s="10"/>
      <c r="D198" s="13"/>
      <c r="E198" s="3">
        <f t="shared" si="6"/>
        <v>0</v>
      </c>
      <c r="F198" s="1"/>
      <c r="G198" s="3"/>
      <c r="H198" s="3"/>
      <c r="J198" s="25"/>
      <c r="Q198" s="33"/>
    </row>
    <row r="199" spans="1:17" s="2" customFormat="1" x14ac:dyDescent="0.25">
      <c r="A199" t="s">
        <v>151</v>
      </c>
      <c r="B199" s="19">
        <v>56.138399999999997</v>
      </c>
      <c r="C199" s="10"/>
      <c r="D199" s="13"/>
      <c r="E199" s="3">
        <f t="shared" si="6"/>
        <v>0</v>
      </c>
      <c r="F199" s="1"/>
      <c r="G199" s="3"/>
      <c r="H199" s="3"/>
      <c r="J199" s="25"/>
      <c r="Q199" s="33"/>
    </row>
    <row r="200" spans="1:17" s="2" customFormat="1" x14ac:dyDescent="0.25">
      <c r="A200" t="s">
        <v>235</v>
      </c>
      <c r="B200" s="19">
        <v>56.138399999999997</v>
      </c>
      <c r="C200" s="10"/>
      <c r="D200" s="13"/>
      <c r="E200" s="3">
        <f t="shared" si="6"/>
        <v>0</v>
      </c>
      <c r="F200" s="1"/>
      <c r="G200" s="3"/>
      <c r="H200" s="3"/>
      <c r="J200" s="25"/>
      <c r="Q200" s="33"/>
    </row>
    <row r="201" spans="1:17" s="2" customFormat="1" x14ac:dyDescent="0.25">
      <c r="A201" t="s">
        <v>236</v>
      </c>
      <c r="B201" s="19">
        <v>80.037899999999993</v>
      </c>
      <c r="C201" s="10"/>
      <c r="D201" s="13"/>
      <c r="E201" s="3">
        <f t="shared" si="6"/>
        <v>0</v>
      </c>
      <c r="F201" s="1"/>
      <c r="G201" s="3"/>
      <c r="H201" s="3"/>
      <c r="J201" s="25"/>
      <c r="Q201" s="33"/>
    </row>
    <row r="202" spans="1:17" s="2" customFormat="1" x14ac:dyDescent="0.25">
      <c r="A202" t="s">
        <v>237</v>
      </c>
      <c r="B202" s="19">
        <v>31.120199999999997</v>
      </c>
      <c r="C202" s="10"/>
      <c r="D202" s="13"/>
      <c r="E202" s="3">
        <f t="shared" si="6"/>
        <v>0</v>
      </c>
      <c r="F202" s="1"/>
      <c r="G202" s="3"/>
      <c r="H202" s="3"/>
      <c r="J202" s="25"/>
      <c r="Q202" s="33"/>
    </row>
    <row r="203" spans="1:17" s="2" customFormat="1" x14ac:dyDescent="0.25">
      <c r="A203" s="30" t="s">
        <v>238</v>
      </c>
      <c r="B203" s="19">
        <v>39.459599999999995</v>
      </c>
      <c r="C203" s="10"/>
      <c r="D203" s="13"/>
      <c r="E203" s="3">
        <f t="shared" si="6"/>
        <v>0</v>
      </c>
      <c r="F203" s="1"/>
      <c r="G203" s="3"/>
      <c r="H203" s="3"/>
      <c r="J203" s="25"/>
      <c r="Q203" s="33"/>
    </row>
    <row r="204" spans="1:17" s="2" customFormat="1" x14ac:dyDescent="0.25">
      <c r="A204" t="s">
        <v>240</v>
      </c>
      <c r="B204" s="19">
        <v>1.4237999999999997</v>
      </c>
      <c r="C204" s="10"/>
      <c r="D204" s="13"/>
      <c r="E204" s="3">
        <f t="shared" si="6"/>
        <v>0</v>
      </c>
      <c r="F204" s="1"/>
      <c r="G204" s="3"/>
      <c r="H204" s="3"/>
      <c r="J204" s="25"/>
      <c r="Q204" s="33"/>
    </row>
    <row r="205" spans="1:17" s="2" customFormat="1" x14ac:dyDescent="0.25">
      <c r="A205" t="s">
        <v>239</v>
      </c>
      <c r="B205" s="19">
        <v>1.4237999999999997</v>
      </c>
      <c r="C205" s="10"/>
      <c r="D205" s="13"/>
      <c r="E205" s="3">
        <f t="shared" si="6"/>
        <v>0</v>
      </c>
      <c r="F205" s="1"/>
      <c r="G205" s="3"/>
      <c r="H205" s="3"/>
      <c r="J205" s="25"/>
      <c r="Q205" s="33"/>
    </row>
    <row r="206" spans="1:17" s="2" customFormat="1" x14ac:dyDescent="0.25">
      <c r="A206" t="s">
        <v>230</v>
      </c>
      <c r="B206" s="19">
        <v>2.4407999999999999</v>
      </c>
      <c r="C206" s="10"/>
      <c r="D206" s="13"/>
      <c r="E206" s="3">
        <f t="shared" si="6"/>
        <v>0</v>
      </c>
      <c r="F206" s="1"/>
      <c r="G206" s="3"/>
      <c r="H206" s="3"/>
      <c r="J206" s="25"/>
      <c r="Q206" s="33"/>
    </row>
    <row r="207" spans="1:17" s="2" customFormat="1" x14ac:dyDescent="0.25">
      <c r="A207" t="s">
        <v>241</v>
      </c>
      <c r="B207" s="10">
        <v>189.56879999999998</v>
      </c>
      <c r="C207" s="10"/>
      <c r="D207" s="14"/>
      <c r="E207" s="3">
        <f t="shared" si="6"/>
        <v>0</v>
      </c>
      <c r="F207" s="1"/>
      <c r="G207" s="3"/>
      <c r="H207" s="3"/>
      <c r="J207" s="25"/>
      <c r="Q207" s="33"/>
    </row>
    <row r="208" spans="1:17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AbSxDSHzqfmojy4QWJcSrU9+yoeFCF7rDR4OH2ZbavzllZ3LCcX6k42vUwXDnJ6WL5hHblhiwqMnDAH/h4SnCg==" saltValue="TjJeo7XiIVsZxmPxRCSAnw==" spinCount="100000" sheet="1" objects="1" scenarios="1"/>
  <mergeCells count="9">
    <mergeCell ref="A220:K222"/>
    <mergeCell ref="D228:E228"/>
    <mergeCell ref="H228:I228"/>
    <mergeCell ref="E216:F216"/>
    <mergeCell ref="A1:K1"/>
    <mergeCell ref="G183:H183"/>
    <mergeCell ref="G184:H184"/>
    <mergeCell ref="A187:C187"/>
    <mergeCell ref="E215:F2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EAE1D-9543-4000-AF1B-895783882E8A}">
  <dimension ref="A1:S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9" style="2" hidden="1" customWidth="1"/>
    <col min="3" max="3" width="10.7109375" hidden="1" customWidth="1"/>
    <col min="4" max="4" width="10.85546875" style="1" customWidth="1"/>
    <col min="5" max="5" width="10.7109375" style="1" customWidth="1"/>
    <col min="6" max="6" width="16.7109375" style="1" customWidth="1"/>
    <col min="7" max="7" width="11.5703125" style="1" customWidth="1"/>
    <col min="8" max="8" width="10.85546875" style="1" customWidth="1"/>
    <col min="9" max="9" width="15.42578125" style="2" customWidth="1"/>
    <col min="10" max="10" width="21" style="2" customWidth="1"/>
    <col min="11" max="11" width="15" style="2" customWidth="1"/>
  </cols>
  <sheetData>
    <row r="1" spans="1:19" ht="21" x14ac:dyDescent="0.25">
      <c r="A1" s="170" t="s">
        <v>246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9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9" x14ac:dyDescent="0.25">
      <c r="A3" t="s">
        <v>0</v>
      </c>
      <c r="B3" s="10">
        <v>8.7292518767999994</v>
      </c>
      <c r="C3" s="19">
        <v>18.4735330416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  <c r="R3" s="33"/>
      <c r="S3" s="33"/>
    </row>
    <row r="4" spans="1:19" x14ac:dyDescent="0.25">
      <c r="A4" t="s">
        <v>1</v>
      </c>
      <c r="B4" s="19">
        <v>9.7442811648000003</v>
      </c>
      <c r="C4" s="19">
        <v>20.6050945464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R4" s="33"/>
      <c r="S4" s="33"/>
    </row>
    <row r="5" spans="1:19" x14ac:dyDescent="0.25">
      <c r="A5" t="s">
        <v>2</v>
      </c>
      <c r="B5" s="19">
        <v>9.7442811648000003</v>
      </c>
      <c r="C5" s="19">
        <v>21.721626763199996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R5" s="33"/>
      <c r="S5" s="33"/>
    </row>
    <row r="6" spans="1:19" ht="15.75" thickBot="1" x14ac:dyDescent="0.3">
      <c r="A6" t="s">
        <v>3</v>
      </c>
      <c r="B6" s="19">
        <v>10.860813381599998</v>
      </c>
      <c r="C6" s="19">
        <v>22.838158979999999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L6" s="90" t="s">
        <v>349</v>
      </c>
      <c r="M6" s="2"/>
      <c r="N6" s="2"/>
      <c r="O6" s="2"/>
      <c r="P6" s="2"/>
      <c r="R6" s="33"/>
      <c r="S6" s="33"/>
    </row>
    <row r="7" spans="1:19" x14ac:dyDescent="0.25">
      <c r="A7" t="s">
        <v>4</v>
      </c>
      <c r="B7" s="10">
        <v>10.860813381599998</v>
      </c>
      <c r="C7" s="19">
        <v>24.9697204848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L7" s="75"/>
      <c r="M7" s="76"/>
      <c r="N7" s="76"/>
      <c r="O7" s="76"/>
      <c r="P7" s="77"/>
      <c r="R7" s="33"/>
      <c r="S7" s="33"/>
    </row>
    <row r="8" spans="1:19" x14ac:dyDescent="0.25">
      <c r="A8" t="s">
        <v>5</v>
      </c>
      <c r="B8" s="10">
        <v>12.992374886399999</v>
      </c>
      <c r="C8" s="19">
        <v>27.202784918400003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L8" s="78"/>
      <c r="M8" s="83"/>
      <c r="N8" s="83" t="s">
        <v>313</v>
      </c>
      <c r="O8" s="83"/>
      <c r="P8" s="79"/>
      <c r="R8" s="33"/>
      <c r="S8" s="33"/>
    </row>
    <row r="9" spans="1:19" x14ac:dyDescent="0.25">
      <c r="A9" t="s">
        <v>103</v>
      </c>
      <c r="B9" s="10">
        <v>14.1089071032</v>
      </c>
      <c r="C9" s="19">
        <v>31.465907928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L9" s="87"/>
      <c r="M9" s="88"/>
      <c r="N9" s="88"/>
      <c r="O9" s="88"/>
      <c r="P9" s="89"/>
      <c r="R9" s="33"/>
      <c r="S9" s="33"/>
    </row>
    <row r="10" spans="1:19" x14ac:dyDescent="0.25">
      <c r="A10" t="s">
        <v>104</v>
      </c>
      <c r="B10" s="10">
        <v>15.22543932</v>
      </c>
      <c r="C10" s="19">
        <v>34.7140016496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L10" s="78"/>
      <c r="M10" s="83"/>
      <c r="N10" s="84" t="s">
        <v>314</v>
      </c>
      <c r="O10" s="83"/>
      <c r="P10" s="79"/>
      <c r="R10" s="33"/>
      <c r="S10" s="33"/>
    </row>
    <row r="11" spans="1:19" x14ac:dyDescent="0.25">
      <c r="A11" t="s">
        <v>6</v>
      </c>
      <c r="B11" s="10">
        <v>16.341971536800003</v>
      </c>
      <c r="C11" s="19">
        <v>38.063598299999995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L11" s="78"/>
      <c r="M11" s="83"/>
      <c r="N11" s="83" t="s">
        <v>315</v>
      </c>
      <c r="O11" s="83"/>
      <c r="P11" s="79"/>
      <c r="R11" s="33"/>
      <c r="S11" s="33"/>
    </row>
    <row r="12" spans="1:19" x14ac:dyDescent="0.25">
      <c r="A12" t="s">
        <v>105</v>
      </c>
      <c r="B12" s="10">
        <v>17.3570008248</v>
      </c>
      <c r="C12" s="19">
        <v>41.311692021599995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L12" s="78"/>
      <c r="M12" s="83"/>
      <c r="N12" s="83" t="s">
        <v>318</v>
      </c>
      <c r="O12" s="83"/>
      <c r="P12" s="79"/>
      <c r="R12" s="33"/>
      <c r="S12" s="33"/>
    </row>
    <row r="13" spans="1:19" s="2" customFormat="1" x14ac:dyDescent="0.25">
      <c r="A13" t="s">
        <v>7</v>
      </c>
      <c r="B13" s="10">
        <v>19.590065258400003</v>
      </c>
      <c r="C13" s="19">
        <v>47.807879464800003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78"/>
      <c r="M13" s="83"/>
      <c r="N13" s="83"/>
      <c r="O13" s="83"/>
      <c r="P13" s="79"/>
      <c r="R13" s="33"/>
      <c r="S13" s="33"/>
    </row>
    <row r="14" spans="1:19" s="2" customFormat="1" x14ac:dyDescent="0.25">
      <c r="A14" t="s">
        <v>8</v>
      </c>
      <c r="B14" s="10">
        <v>0</v>
      </c>
      <c r="C14" s="33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106" t="s">
        <v>366</v>
      </c>
      <c r="M14" s="108"/>
      <c r="N14" s="108"/>
      <c r="O14" s="108"/>
      <c r="P14" s="107"/>
      <c r="R14" s="33"/>
      <c r="S14" s="33"/>
    </row>
    <row r="15" spans="1:19" s="2" customFormat="1" x14ac:dyDescent="0.25">
      <c r="A15" t="s">
        <v>9</v>
      </c>
      <c r="B15" s="10">
        <v>9.7442811648000003</v>
      </c>
      <c r="C15" s="19">
        <v>19.590065258400003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106" t="s">
        <v>367</v>
      </c>
      <c r="M15" s="108"/>
      <c r="N15" s="108"/>
      <c r="O15" s="108"/>
      <c r="P15" s="107"/>
      <c r="R15" s="33"/>
      <c r="S15" s="33"/>
    </row>
    <row r="16" spans="1:19" s="2" customFormat="1" x14ac:dyDescent="0.25">
      <c r="A16" t="s">
        <v>10</v>
      </c>
      <c r="B16" s="10">
        <v>10.860813381599998</v>
      </c>
      <c r="C16" s="19">
        <v>21.721626763199996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87"/>
      <c r="M16" s="88"/>
      <c r="N16" s="88"/>
      <c r="O16" s="88"/>
      <c r="P16" s="89"/>
      <c r="R16" s="33"/>
      <c r="S16" s="33"/>
    </row>
    <row r="17" spans="1:19" s="2" customFormat="1" ht="15.75" thickBot="1" x14ac:dyDescent="0.3">
      <c r="A17" t="s">
        <v>11</v>
      </c>
      <c r="B17" s="10">
        <v>10.860813381599998</v>
      </c>
      <c r="C17" s="19">
        <v>22.838158979999999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80"/>
      <c r="M17" s="81"/>
      <c r="N17" s="81" t="s">
        <v>317</v>
      </c>
      <c r="O17" s="81"/>
      <c r="P17" s="82"/>
      <c r="R17" s="33"/>
      <c r="S17" s="33"/>
    </row>
    <row r="18" spans="1:19" s="2" customFormat="1" x14ac:dyDescent="0.25">
      <c r="A18" t="s">
        <v>12</v>
      </c>
      <c r="B18" s="10">
        <v>11.977345598399999</v>
      </c>
      <c r="C18" s="19">
        <v>23.853188267999997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98"/>
      <c r="M18" s="98"/>
      <c r="N18" s="98"/>
      <c r="O18" s="92"/>
      <c r="P18" s="98"/>
      <c r="R18" s="33"/>
      <c r="S18" s="33"/>
    </row>
    <row r="19" spans="1:19" s="2" customFormat="1" x14ac:dyDescent="0.25">
      <c r="A19" t="s">
        <v>13</v>
      </c>
      <c r="B19" s="10">
        <v>12.992374886399999</v>
      </c>
      <c r="C19" s="19">
        <v>26.086252701599999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99"/>
      <c r="M19" s="100"/>
      <c r="N19" s="99"/>
      <c r="O19" s="86"/>
      <c r="P19" s="100"/>
      <c r="R19" s="33"/>
      <c r="S19" s="33"/>
    </row>
    <row r="20" spans="1:19" s="2" customFormat="1" x14ac:dyDescent="0.25">
      <c r="A20" t="s">
        <v>14</v>
      </c>
      <c r="B20" s="10">
        <v>14.1089071032</v>
      </c>
      <c r="C20" s="19">
        <v>29.334346423199996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99"/>
      <c r="M20" s="100"/>
      <c r="N20" s="99"/>
      <c r="O20" s="86"/>
      <c r="P20" s="100"/>
      <c r="R20" s="33"/>
      <c r="S20" s="33"/>
    </row>
    <row r="21" spans="1:19" s="2" customFormat="1" x14ac:dyDescent="0.25">
      <c r="A21" t="s">
        <v>106</v>
      </c>
      <c r="B21" s="10">
        <v>15.22543932</v>
      </c>
      <c r="C21" s="19">
        <v>32.582440144800003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99"/>
      <c r="M21" s="99"/>
      <c r="N21" s="99"/>
      <c r="O21" s="86"/>
      <c r="P21" s="99"/>
      <c r="R21" s="33"/>
      <c r="S21" s="33"/>
    </row>
    <row r="22" spans="1:19" s="2" customFormat="1" x14ac:dyDescent="0.25">
      <c r="A22" t="s">
        <v>107</v>
      </c>
      <c r="B22" s="10">
        <v>16.341971536800003</v>
      </c>
      <c r="C22" s="19">
        <v>35.830533866399989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99"/>
      <c r="M22" s="100"/>
      <c r="N22" s="99"/>
      <c r="O22" s="86"/>
      <c r="P22" s="100"/>
      <c r="R22" s="33"/>
      <c r="S22" s="33"/>
    </row>
    <row r="23" spans="1:19" s="2" customFormat="1" x14ac:dyDescent="0.25">
      <c r="A23" t="s">
        <v>15</v>
      </c>
      <c r="B23" s="10">
        <v>17.3570008248</v>
      </c>
      <c r="C23" s="19">
        <v>40.195159804799999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99"/>
      <c r="M23" s="100"/>
      <c r="N23" s="99"/>
      <c r="O23" s="86"/>
      <c r="P23" s="100"/>
      <c r="R23" s="33"/>
      <c r="S23" s="33"/>
    </row>
    <row r="24" spans="1:19" s="2" customFormat="1" ht="15.75" thickBot="1" x14ac:dyDescent="0.3">
      <c r="A24" t="s">
        <v>108</v>
      </c>
      <c r="B24" s="10">
        <v>18.4735330416</v>
      </c>
      <c r="C24" s="19">
        <v>41.311692021599995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96" t="s">
        <v>350</v>
      </c>
      <c r="M24" s="96" t="s">
        <v>351</v>
      </c>
      <c r="N24" s="96" t="s">
        <v>352</v>
      </c>
      <c r="O24" s="94" t="s">
        <v>353</v>
      </c>
      <c r="P24" s="96" t="s">
        <v>354</v>
      </c>
      <c r="R24" s="33"/>
      <c r="S24" s="33"/>
    </row>
    <row r="25" spans="1:19" s="2" customFormat="1" x14ac:dyDescent="0.25">
      <c r="A25" t="s">
        <v>109</v>
      </c>
      <c r="B25" s="10">
        <v>20.6050945464</v>
      </c>
      <c r="C25" s="19">
        <v>49.9394409696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99"/>
      <c r="M25" s="99"/>
      <c r="N25" s="99"/>
      <c r="R25" s="33"/>
      <c r="S25" s="33"/>
    </row>
    <row r="26" spans="1:19" s="2" customFormat="1" x14ac:dyDescent="0.25">
      <c r="A26"/>
      <c r="B26" s="10">
        <v>0</v>
      </c>
      <c r="C26" s="33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99"/>
      <c r="M26" s="100"/>
      <c r="N26" s="99"/>
      <c r="P26" s="97"/>
      <c r="R26" s="33"/>
      <c r="S26" s="33"/>
    </row>
    <row r="27" spans="1:19" s="2" customFormat="1" x14ac:dyDescent="0.25">
      <c r="A27" t="s">
        <v>24</v>
      </c>
      <c r="B27" s="10">
        <v>16.341971536800003</v>
      </c>
      <c r="C27" s="19">
        <v>24.9697204848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99"/>
      <c r="M27" s="100"/>
      <c r="N27" s="99"/>
      <c r="P27" s="97"/>
      <c r="R27" s="33"/>
      <c r="S27" s="33"/>
    </row>
    <row r="28" spans="1:19" s="2" customFormat="1" x14ac:dyDescent="0.25">
      <c r="A28" t="s">
        <v>25</v>
      </c>
      <c r="B28" s="10">
        <v>16.341971536800003</v>
      </c>
      <c r="C28" s="19">
        <v>27.202784918400003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99"/>
      <c r="M28" s="99"/>
      <c r="N28" s="99"/>
      <c r="R28" s="33"/>
      <c r="S28" s="33"/>
    </row>
    <row r="29" spans="1:19" s="2" customFormat="1" x14ac:dyDescent="0.25">
      <c r="A29" t="s">
        <v>26</v>
      </c>
      <c r="B29" s="10">
        <v>18.4735330416</v>
      </c>
      <c r="C29" s="19">
        <v>29.334346423199996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99"/>
      <c r="M29" s="100"/>
      <c r="N29" s="99"/>
      <c r="P29" s="97"/>
      <c r="R29" s="33"/>
      <c r="S29" s="33"/>
    </row>
    <row r="30" spans="1:19" s="2" customFormat="1" x14ac:dyDescent="0.25">
      <c r="A30" t="s">
        <v>27</v>
      </c>
      <c r="B30" s="10">
        <v>19.590065258400003</v>
      </c>
      <c r="C30" s="19">
        <v>32.582440144800003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99"/>
      <c r="M30" s="100"/>
      <c r="N30" s="99"/>
      <c r="P30" s="97"/>
      <c r="R30" s="33"/>
      <c r="S30" s="33"/>
    </row>
    <row r="31" spans="1:19" s="2" customFormat="1" ht="15.75" thickBot="1" x14ac:dyDescent="0.3">
      <c r="A31" t="s">
        <v>28</v>
      </c>
      <c r="B31" s="10">
        <v>21.721626763199996</v>
      </c>
      <c r="C31" s="19">
        <v>34.7140016496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96" t="s">
        <v>355</v>
      </c>
      <c r="M31" s="96" t="s">
        <v>356</v>
      </c>
      <c r="N31" s="96" t="s">
        <v>357</v>
      </c>
      <c r="O31" s="97"/>
      <c r="P31" s="97"/>
      <c r="R31" s="33"/>
      <c r="S31" s="33"/>
    </row>
    <row r="32" spans="1:19" s="2" customFormat="1" x14ac:dyDescent="0.25">
      <c r="A32" t="s">
        <v>29</v>
      </c>
      <c r="B32" s="10">
        <v>22.838158979999999</v>
      </c>
      <c r="C32" s="19">
        <v>38.063598299999995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R32" s="33"/>
      <c r="S32" s="33"/>
    </row>
    <row r="33" spans="1:19" s="2" customFormat="1" x14ac:dyDescent="0.25">
      <c r="A33" t="s">
        <v>113</v>
      </c>
      <c r="B33" s="10">
        <v>26.086252701599999</v>
      </c>
      <c r="C33" s="19">
        <v>42.326721309600003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M33" s="97"/>
      <c r="N33" s="97"/>
      <c r="P33" s="97"/>
      <c r="R33" s="33"/>
      <c r="S33" s="33"/>
    </row>
    <row r="34" spans="1:19" s="2" customFormat="1" x14ac:dyDescent="0.25">
      <c r="A34" t="s">
        <v>114</v>
      </c>
      <c r="B34" s="10">
        <v>27.202784918400003</v>
      </c>
      <c r="C34" s="19">
        <v>45.574815031199996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M34" s="97"/>
      <c r="N34" s="97"/>
      <c r="P34" s="97"/>
      <c r="R34" s="33"/>
      <c r="S34" s="33"/>
    </row>
    <row r="35" spans="1:19" s="2" customFormat="1" x14ac:dyDescent="0.25">
      <c r="A35" t="s">
        <v>30</v>
      </c>
      <c r="B35" s="10">
        <v>27.202784918400003</v>
      </c>
      <c r="C35" s="19">
        <v>48.924411681600006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R35" s="33"/>
      <c r="S35" s="33"/>
    </row>
    <row r="36" spans="1:19" s="2" customFormat="1" x14ac:dyDescent="0.25">
      <c r="A36" t="s">
        <v>115</v>
      </c>
      <c r="B36" s="10">
        <v>29.334346423199996</v>
      </c>
      <c r="C36" s="19">
        <v>52.172505403199999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M36" s="97"/>
      <c r="N36" s="97"/>
      <c r="P36" s="97"/>
      <c r="R36" s="33"/>
      <c r="S36" s="33"/>
    </row>
    <row r="37" spans="1:19" s="2" customFormat="1" x14ac:dyDescent="0.25">
      <c r="A37" t="s">
        <v>116</v>
      </c>
      <c r="B37" s="10">
        <v>32.582440144800003</v>
      </c>
      <c r="C37" s="19">
        <v>60.800254351199996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M37" s="97"/>
      <c r="N37" s="97"/>
      <c r="P37" s="97"/>
      <c r="R37" s="33"/>
      <c r="S37" s="33"/>
    </row>
    <row r="38" spans="1:19" s="2" customFormat="1" x14ac:dyDescent="0.25">
      <c r="A38"/>
      <c r="B38" s="10">
        <v>0</v>
      </c>
      <c r="C38" s="33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L38" s="97"/>
      <c r="M38" s="97"/>
      <c r="N38" s="97"/>
      <c r="O38" s="97"/>
      <c r="P38" s="97"/>
      <c r="R38" s="33"/>
      <c r="S38" s="33"/>
    </row>
    <row r="39" spans="1:19" s="2" customFormat="1" x14ac:dyDescent="0.25">
      <c r="A39" t="s">
        <v>31</v>
      </c>
      <c r="B39" s="10">
        <v>17.3570008248</v>
      </c>
      <c r="C39" s="19">
        <v>27.202784918400003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R39" s="33"/>
      <c r="S39" s="33"/>
    </row>
    <row r="40" spans="1:19" s="2" customFormat="1" x14ac:dyDescent="0.25">
      <c r="A40" t="s">
        <v>32</v>
      </c>
      <c r="B40" s="10">
        <v>17.3570008248</v>
      </c>
      <c r="C40" s="19">
        <v>28.2178142064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/>
      <c r="M40" s="97"/>
      <c r="R40" s="33"/>
      <c r="S40" s="33"/>
    </row>
    <row r="41" spans="1:19" s="2" customFormat="1" x14ac:dyDescent="0.25">
      <c r="A41" t="s">
        <v>33</v>
      </c>
      <c r="B41" s="10">
        <v>18.4735330416</v>
      </c>
      <c r="C41" s="19">
        <v>30.450878639999999</v>
      </c>
      <c r="D41" s="4"/>
      <c r="E41" s="4"/>
      <c r="F41" s="4"/>
      <c r="G41" s="4"/>
      <c r="H41" s="4"/>
      <c r="I41" s="4"/>
      <c r="J41" s="10">
        <f t="shared" si="0"/>
        <v>0</v>
      </c>
      <c r="K41" s="10"/>
      <c r="M41" s="97"/>
      <c r="R41" s="33"/>
      <c r="S41" s="33"/>
    </row>
    <row r="42" spans="1:19" s="2" customFormat="1" x14ac:dyDescent="0.25">
      <c r="A42" t="s">
        <v>34</v>
      </c>
      <c r="B42" s="10">
        <v>21.721626763199996</v>
      </c>
      <c r="C42" s="19">
        <v>33.698972361599999</v>
      </c>
      <c r="D42" s="4"/>
      <c r="E42" s="4"/>
      <c r="F42" s="4"/>
      <c r="G42" s="4"/>
      <c r="H42" s="4"/>
      <c r="I42" s="4"/>
      <c r="J42" s="10">
        <f t="shared" si="0"/>
        <v>0</v>
      </c>
      <c r="K42" s="10"/>
      <c r="R42" s="33"/>
      <c r="S42" s="33"/>
    </row>
    <row r="43" spans="1:19" s="2" customFormat="1" x14ac:dyDescent="0.25">
      <c r="A43" t="s">
        <v>35</v>
      </c>
      <c r="B43" s="10">
        <v>22.838158979999999</v>
      </c>
      <c r="C43" s="19">
        <v>35.830533866399989</v>
      </c>
      <c r="D43" s="4"/>
      <c r="E43" s="4"/>
      <c r="F43" s="4"/>
      <c r="G43" s="4"/>
      <c r="H43" s="4"/>
      <c r="I43" s="4"/>
      <c r="J43" s="10">
        <f t="shared" si="0"/>
        <v>0</v>
      </c>
      <c r="K43" s="10"/>
      <c r="R43" s="33"/>
      <c r="S43" s="33"/>
    </row>
    <row r="44" spans="1:19" s="2" customFormat="1" x14ac:dyDescent="0.25">
      <c r="A44" t="s">
        <v>36</v>
      </c>
      <c r="B44" s="10">
        <v>23.853188267999997</v>
      </c>
      <c r="C44" s="19">
        <v>40.195159804799999</v>
      </c>
      <c r="D44" s="4"/>
      <c r="E44" s="4"/>
      <c r="F44" s="4"/>
      <c r="G44" s="4"/>
      <c r="H44" s="4"/>
      <c r="I44" s="4"/>
      <c r="J44" s="10">
        <f t="shared" si="0"/>
        <v>0</v>
      </c>
      <c r="K44" s="10"/>
      <c r="R44" s="33"/>
      <c r="S44" s="33"/>
    </row>
    <row r="45" spans="1:19" s="2" customFormat="1" x14ac:dyDescent="0.25">
      <c r="A45" t="s">
        <v>117</v>
      </c>
      <c r="B45" s="10">
        <v>28.2178142064</v>
      </c>
      <c r="C45" s="19">
        <v>44.559785743200003</v>
      </c>
      <c r="D45" s="4"/>
      <c r="E45" s="4"/>
      <c r="F45" s="4"/>
      <c r="G45" s="4"/>
      <c r="H45" s="4"/>
      <c r="I45" s="4"/>
      <c r="J45" s="10">
        <f t="shared" si="0"/>
        <v>0</v>
      </c>
      <c r="K45" s="10"/>
      <c r="R45" s="33"/>
      <c r="S45" s="33"/>
    </row>
    <row r="46" spans="1:19" s="2" customFormat="1" x14ac:dyDescent="0.25">
      <c r="A46" t="s">
        <v>118</v>
      </c>
      <c r="B46" s="10">
        <v>28.2178142064</v>
      </c>
      <c r="C46" s="19">
        <v>46.691347248</v>
      </c>
      <c r="D46" s="4"/>
      <c r="E46" s="4"/>
      <c r="F46" s="4"/>
      <c r="G46" s="4"/>
      <c r="H46" s="4"/>
      <c r="I46" s="4"/>
      <c r="J46" s="10">
        <f t="shared" si="0"/>
        <v>0</v>
      </c>
      <c r="K46" s="10"/>
      <c r="R46" s="33"/>
      <c r="S46" s="33"/>
    </row>
    <row r="47" spans="1:19" s="2" customFormat="1" x14ac:dyDescent="0.25">
      <c r="A47" t="s">
        <v>37</v>
      </c>
      <c r="B47" s="10">
        <v>28.2178142064</v>
      </c>
      <c r="C47" s="19">
        <v>51.055973186399996</v>
      </c>
      <c r="D47" s="4"/>
      <c r="E47" s="4"/>
      <c r="F47" s="4"/>
      <c r="G47" s="4"/>
      <c r="H47" s="4"/>
      <c r="I47" s="4"/>
      <c r="J47" s="10">
        <f t="shared" si="0"/>
        <v>0</v>
      </c>
      <c r="K47" s="10"/>
      <c r="R47" s="33"/>
      <c r="S47" s="33"/>
    </row>
    <row r="48" spans="1:19" s="2" customFormat="1" x14ac:dyDescent="0.25">
      <c r="A48" t="s">
        <v>119</v>
      </c>
      <c r="B48" s="10">
        <v>31.465907928</v>
      </c>
      <c r="C48" s="19">
        <v>55.420599124799992</v>
      </c>
      <c r="D48" s="4"/>
      <c r="E48" s="4"/>
      <c r="F48" s="4"/>
      <c r="G48" s="4"/>
      <c r="H48" s="4"/>
      <c r="I48" s="4"/>
      <c r="J48" s="10">
        <f t="shared" si="0"/>
        <v>0</v>
      </c>
      <c r="K48" s="10"/>
      <c r="R48" s="33"/>
      <c r="S48" s="33"/>
    </row>
    <row r="49" spans="1:19" s="2" customFormat="1" x14ac:dyDescent="0.25">
      <c r="A49" t="s">
        <v>120</v>
      </c>
      <c r="B49" s="10">
        <v>33.698972361599999</v>
      </c>
      <c r="C49" s="19">
        <v>63.033318784800002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R49" s="33"/>
      <c r="S49" s="33"/>
    </row>
    <row r="50" spans="1:19" s="2" customFormat="1" x14ac:dyDescent="0.25">
      <c r="A50"/>
      <c r="B50" s="10">
        <v>0</v>
      </c>
      <c r="C50" s="33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R50" s="33"/>
      <c r="S50" s="33"/>
    </row>
    <row r="51" spans="1:19" s="2" customFormat="1" x14ac:dyDescent="0.25">
      <c r="A51" t="s">
        <v>38</v>
      </c>
      <c r="B51" s="10">
        <v>18.4735330416</v>
      </c>
      <c r="C51" s="19">
        <v>28.2178142064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33"/>
      <c r="S51" s="33"/>
    </row>
    <row r="52" spans="1:19" s="2" customFormat="1" x14ac:dyDescent="0.25">
      <c r="A52" t="s">
        <v>39</v>
      </c>
      <c r="B52" s="10">
        <v>18.4735330416</v>
      </c>
      <c r="C52" s="19">
        <v>30.450878639999999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33"/>
      <c r="S52" s="33"/>
    </row>
    <row r="53" spans="1:19" s="2" customFormat="1" x14ac:dyDescent="0.25">
      <c r="A53" t="s">
        <v>40</v>
      </c>
      <c r="B53" s="10">
        <v>19.590065258400003</v>
      </c>
      <c r="C53" s="19">
        <v>32.582440144800003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33"/>
      <c r="S53" s="33"/>
    </row>
    <row r="54" spans="1:19" s="2" customFormat="1" x14ac:dyDescent="0.25">
      <c r="A54" t="s">
        <v>41</v>
      </c>
      <c r="B54" s="10">
        <v>21.721626763199996</v>
      </c>
      <c r="C54" s="19">
        <v>35.830533866399989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33"/>
      <c r="S54" s="33"/>
    </row>
    <row r="55" spans="1:19" s="2" customFormat="1" x14ac:dyDescent="0.25">
      <c r="A55" t="s">
        <v>42</v>
      </c>
      <c r="B55" s="10">
        <v>26.086252701599999</v>
      </c>
      <c r="C55" s="19">
        <v>40.195159804799999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33"/>
      <c r="S55" s="33"/>
    </row>
    <row r="56" spans="1:19" s="2" customFormat="1" x14ac:dyDescent="0.25">
      <c r="A56" t="s">
        <v>43</v>
      </c>
      <c r="B56" s="10">
        <v>26.086252701599999</v>
      </c>
      <c r="C56" s="19">
        <v>44.559785743200003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33"/>
      <c r="S56" s="33"/>
    </row>
    <row r="57" spans="1:19" s="2" customFormat="1" x14ac:dyDescent="0.25">
      <c r="A57" t="s">
        <v>121</v>
      </c>
      <c r="B57" s="10">
        <v>28.2178142064</v>
      </c>
      <c r="C57" s="19">
        <v>48.924411681600006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33"/>
      <c r="S57" s="33"/>
    </row>
    <row r="58" spans="1:19" s="2" customFormat="1" x14ac:dyDescent="0.25">
      <c r="A58" t="s">
        <v>122</v>
      </c>
      <c r="B58" s="10">
        <v>30.450878639999999</v>
      </c>
      <c r="C58" s="19">
        <v>52.172505403199999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33"/>
      <c r="S58" s="33"/>
    </row>
    <row r="59" spans="1:19" s="2" customFormat="1" x14ac:dyDescent="0.25">
      <c r="A59" t="s">
        <v>44</v>
      </c>
      <c r="B59" s="10">
        <v>32.582440144800003</v>
      </c>
      <c r="C59" s="19">
        <v>57.55216062960001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33"/>
      <c r="S59" s="33"/>
    </row>
    <row r="60" spans="1:19" s="2" customFormat="1" x14ac:dyDescent="0.25">
      <c r="A60" t="s">
        <v>123</v>
      </c>
      <c r="B60" s="10">
        <v>36.947066083199999</v>
      </c>
      <c r="C60" s="19">
        <v>64.048348072799996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33"/>
      <c r="S60" s="33"/>
    </row>
    <row r="61" spans="1:19" s="2" customFormat="1" x14ac:dyDescent="0.25">
      <c r="A61" t="s">
        <v>124</v>
      </c>
      <c r="B61" s="10">
        <v>46.691347248</v>
      </c>
      <c r="C61" s="19">
        <v>80.390319609599999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33"/>
      <c r="S61" s="33"/>
    </row>
    <row r="62" spans="1:19" s="2" customFormat="1" x14ac:dyDescent="0.25">
      <c r="A62"/>
      <c r="B62" s="10">
        <v>0</v>
      </c>
      <c r="C62" s="33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R62" s="33"/>
      <c r="S62" s="33"/>
    </row>
    <row r="63" spans="1:19" s="2" customFormat="1" x14ac:dyDescent="0.25">
      <c r="A63" t="s">
        <v>166</v>
      </c>
      <c r="B63" s="10">
        <v>18.4735330416</v>
      </c>
      <c r="C63" s="19">
        <v>29.334346423199996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33"/>
      <c r="S63" s="33"/>
    </row>
    <row r="64" spans="1:19" s="2" customFormat="1" x14ac:dyDescent="0.25">
      <c r="A64" t="s">
        <v>167</v>
      </c>
      <c r="B64" s="10">
        <v>20.6050945464</v>
      </c>
      <c r="C64" s="19">
        <v>31.465907928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33"/>
      <c r="S64" s="33"/>
    </row>
    <row r="65" spans="1:19" s="2" customFormat="1" x14ac:dyDescent="0.25">
      <c r="A65" t="s">
        <v>168</v>
      </c>
      <c r="B65" s="10">
        <v>21.721626763199996</v>
      </c>
      <c r="C65" s="19">
        <v>33.698972361599999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33"/>
      <c r="S65" s="33"/>
    </row>
    <row r="66" spans="1:19" s="2" customFormat="1" x14ac:dyDescent="0.25">
      <c r="A66" t="s">
        <v>169</v>
      </c>
      <c r="B66" s="10">
        <v>22.838158979999999</v>
      </c>
      <c r="C66" s="19">
        <v>38.063598299999995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33"/>
      <c r="S66" s="33"/>
    </row>
    <row r="67" spans="1:19" s="2" customFormat="1" x14ac:dyDescent="0.25">
      <c r="A67" t="s">
        <v>170</v>
      </c>
      <c r="B67" s="10">
        <v>26.086252701599999</v>
      </c>
      <c r="C67" s="19">
        <v>41.311692021599995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33"/>
      <c r="S67" s="33"/>
    </row>
    <row r="68" spans="1:19" s="2" customFormat="1" x14ac:dyDescent="0.25">
      <c r="A68" t="s">
        <v>171</v>
      </c>
      <c r="B68" s="10">
        <v>28.2178142064</v>
      </c>
      <c r="C68" s="19">
        <v>47.807879464800003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33"/>
      <c r="S68" s="33"/>
    </row>
    <row r="69" spans="1:19" s="2" customFormat="1" x14ac:dyDescent="0.25">
      <c r="A69" t="s">
        <v>172</v>
      </c>
      <c r="B69" s="10">
        <v>30.450878639999999</v>
      </c>
      <c r="C69" s="19">
        <v>53.187534691199993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33"/>
      <c r="S69" s="33"/>
    </row>
    <row r="70" spans="1:19" s="2" customFormat="1" x14ac:dyDescent="0.25">
      <c r="A70" t="s">
        <v>173</v>
      </c>
      <c r="B70" s="10">
        <v>32.582440144800003</v>
      </c>
      <c r="C70" s="19">
        <v>55.420599124799992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33"/>
      <c r="S70" s="33"/>
    </row>
    <row r="71" spans="1:19" s="2" customFormat="1" x14ac:dyDescent="0.25">
      <c r="A71" t="s">
        <v>174</v>
      </c>
      <c r="B71" s="10">
        <v>35.830533866399989</v>
      </c>
      <c r="C71" s="19">
        <v>58.668692846399992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33"/>
      <c r="S71" s="33"/>
    </row>
    <row r="72" spans="1:19" s="2" customFormat="1" x14ac:dyDescent="0.25">
      <c r="A72" t="s">
        <v>175</v>
      </c>
      <c r="B72" s="10">
        <v>41.311692021599995</v>
      </c>
      <c r="C72" s="19">
        <v>66.281412506399988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33"/>
      <c r="S72" s="33"/>
    </row>
    <row r="73" spans="1:19" s="2" customFormat="1" x14ac:dyDescent="0.25">
      <c r="A73" t="s">
        <v>176</v>
      </c>
      <c r="B73" s="10">
        <v>52.172505403199999</v>
      </c>
      <c r="C73" s="19">
        <v>82.521881114400017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33"/>
      <c r="S73" s="33"/>
    </row>
    <row r="74" spans="1:19" s="2" customFormat="1" x14ac:dyDescent="0.25">
      <c r="A74"/>
      <c r="B74" s="10">
        <v>0</v>
      </c>
      <c r="C74" s="33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R74" s="33"/>
      <c r="S74" s="33"/>
    </row>
    <row r="75" spans="1:19" s="2" customFormat="1" x14ac:dyDescent="0.25">
      <c r="A75" t="s">
        <v>51</v>
      </c>
      <c r="B75" s="10">
        <v>20.6050945464</v>
      </c>
      <c r="C75" s="19">
        <v>31.465907928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33"/>
      <c r="S75" s="33"/>
    </row>
    <row r="76" spans="1:19" s="2" customFormat="1" x14ac:dyDescent="0.25">
      <c r="A76" t="s">
        <v>52</v>
      </c>
      <c r="B76" s="10">
        <v>21.721626763199996</v>
      </c>
      <c r="C76" s="19">
        <v>33.698972361599999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33"/>
      <c r="S76" s="33"/>
    </row>
    <row r="77" spans="1:19" s="2" customFormat="1" x14ac:dyDescent="0.25">
      <c r="A77" t="s">
        <v>53</v>
      </c>
      <c r="B77" s="10">
        <v>23.853188267999997</v>
      </c>
      <c r="C77" s="19">
        <v>35.830533866399989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33"/>
      <c r="S77" s="33"/>
    </row>
    <row r="78" spans="1:19" s="2" customFormat="1" x14ac:dyDescent="0.25">
      <c r="A78" t="s">
        <v>54</v>
      </c>
      <c r="B78" s="10">
        <v>26.086252701599999</v>
      </c>
      <c r="C78" s="19">
        <v>39.078627587999996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33"/>
      <c r="S78" s="33"/>
    </row>
    <row r="79" spans="1:19" s="2" customFormat="1" x14ac:dyDescent="0.25">
      <c r="A79" t="s">
        <v>55</v>
      </c>
      <c r="B79" s="10">
        <v>29.334346423199996</v>
      </c>
      <c r="C79" s="19">
        <v>43.443253526399992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33"/>
      <c r="S79" s="33"/>
    </row>
    <row r="80" spans="1:19" s="2" customFormat="1" x14ac:dyDescent="0.25">
      <c r="A80" t="s">
        <v>56</v>
      </c>
      <c r="B80" s="10">
        <v>33.698972361599999</v>
      </c>
      <c r="C80" s="19">
        <v>49.9394409696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33"/>
      <c r="S80" s="33"/>
    </row>
    <row r="81" spans="1:19" s="2" customFormat="1" x14ac:dyDescent="0.25">
      <c r="A81" t="s">
        <v>177</v>
      </c>
      <c r="B81" s="10">
        <v>35.830533866399989</v>
      </c>
      <c r="C81" s="10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33"/>
      <c r="S81" s="33"/>
    </row>
    <row r="82" spans="1:19" s="2" customFormat="1" x14ac:dyDescent="0.25">
      <c r="A82" t="s">
        <v>178</v>
      </c>
      <c r="B82" s="10">
        <v>38.063598299999995</v>
      </c>
      <c r="C82" s="10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33"/>
      <c r="S82" s="33"/>
    </row>
    <row r="83" spans="1:19" s="2" customFormat="1" x14ac:dyDescent="0.25">
      <c r="A83" t="s">
        <v>179</v>
      </c>
      <c r="B83" s="10">
        <v>41.311692021599995</v>
      </c>
      <c r="C83" s="10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33"/>
      <c r="S83" s="33"/>
    </row>
    <row r="84" spans="1:19" s="2" customFormat="1" x14ac:dyDescent="0.25">
      <c r="A84" t="s">
        <v>180</v>
      </c>
      <c r="B84" s="10">
        <v>46.691347248</v>
      </c>
      <c r="C84" s="10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33"/>
      <c r="S84" s="33"/>
    </row>
    <row r="85" spans="1:19" s="2" customFormat="1" x14ac:dyDescent="0.25">
      <c r="A85" t="s">
        <v>181</v>
      </c>
      <c r="B85" s="10">
        <v>60.800254351199996</v>
      </c>
      <c r="C85" s="10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33"/>
      <c r="S85" s="33"/>
    </row>
    <row r="86" spans="1:19" s="2" customFormat="1" x14ac:dyDescent="0.25">
      <c r="A86" t="s">
        <v>8</v>
      </c>
      <c r="B86" s="10">
        <v>0</v>
      </c>
      <c r="C86" s="33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R86" s="33"/>
      <c r="S86" s="33"/>
    </row>
    <row r="87" spans="1:19" s="2" customFormat="1" x14ac:dyDescent="0.25">
      <c r="A87" t="s">
        <v>63</v>
      </c>
      <c r="B87" s="10">
        <v>22.838158979999999</v>
      </c>
      <c r="C87" s="19">
        <v>32.582440144800003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33"/>
      <c r="S87" s="33"/>
    </row>
    <row r="88" spans="1:19" s="2" customFormat="1" x14ac:dyDescent="0.25">
      <c r="A88" t="s">
        <v>64</v>
      </c>
      <c r="B88" s="10">
        <v>24.9697204848</v>
      </c>
      <c r="C88" s="19">
        <v>34.7140016496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33"/>
      <c r="S88" s="33"/>
    </row>
    <row r="89" spans="1:19" s="2" customFormat="1" x14ac:dyDescent="0.25">
      <c r="A89" t="s">
        <v>65</v>
      </c>
      <c r="B89" s="10">
        <v>27.202784918400003</v>
      </c>
      <c r="C89" s="19">
        <v>36.947066083199999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33"/>
      <c r="S89" s="33"/>
    </row>
    <row r="90" spans="1:19" s="2" customFormat="1" x14ac:dyDescent="0.25">
      <c r="A90" t="s">
        <v>66</v>
      </c>
      <c r="B90" s="10">
        <v>28.2178142064</v>
      </c>
      <c r="C90" s="19">
        <v>40.195159804799999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33"/>
      <c r="S90" s="33"/>
    </row>
    <row r="91" spans="1:19" s="2" customFormat="1" x14ac:dyDescent="0.25">
      <c r="A91" t="s">
        <v>67</v>
      </c>
      <c r="B91" s="10">
        <v>32.582440144800003</v>
      </c>
      <c r="C91" s="19">
        <v>44.559785743200003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33"/>
      <c r="S91" s="33"/>
    </row>
    <row r="92" spans="1:19" s="2" customFormat="1" x14ac:dyDescent="0.25">
      <c r="A92" t="s">
        <v>68</v>
      </c>
      <c r="B92" s="10">
        <v>34.7140016496</v>
      </c>
      <c r="C92" s="19">
        <v>51.055973186399996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33"/>
      <c r="S92" s="33"/>
    </row>
    <row r="93" spans="1:19" s="2" customFormat="1" x14ac:dyDescent="0.25">
      <c r="A93" t="s">
        <v>128</v>
      </c>
      <c r="B93" s="10">
        <v>40.195159804799999</v>
      </c>
      <c r="C93" s="10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33"/>
      <c r="S93" s="33"/>
    </row>
    <row r="94" spans="1:19" s="2" customFormat="1" x14ac:dyDescent="0.25">
      <c r="A94" t="s">
        <v>129</v>
      </c>
      <c r="B94" s="10">
        <v>43.443253526399992</v>
      </c>
      <c r="C94" s="10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33"/>
      <c r="S94" s="33"/>
    </row>
    <row r="95" spans="1:19" s="2" customFormat="1" x14ac:dyDescent="0.25">
      <c r="A95" t="s">
        <v>130</v>
      </c>
      <c r="B95" s="10">
        <v>45.563536927999998</v>
      </c>
      <c r="C95" s="10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33"/>
      <c r="S95" s="33"/>
    </row>
    <row r="96" spans="1:19" s="2" customFormat="1" x14ac:dyDescent="0.25">
      <c r="A96" t="s">
        <v>131</v>
      </c>
      <c r="B96" s="10">
        <v>51.055973186399996</v>
      </c>
      <c r="C96" s="10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33"/>
      <c r="S96" s="33"/>
    </row>
    <row r="97" spans="1:19" s="2" customFormat="1" x14ac:dyDescent="0.25">
      <c r="A97" t="s">
        <v>132</v>
      </c>
      <c r="B97" s="10">
        <v>68.412974011200021</v>
      </c>
      <c r="C97" s="10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33"/>
      <c r="S97" s="33"/>
    </row>
    <row r="98" spans="1:19" s="2" customFormat="1" x14ac:dyDescent="0.25">
      <c r="A98" t="s">
        <v>8</v>
      </c>
      <c r="B98" s="10">
        <v>0</v>
      </c>
      <c r="C98" s="33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R98" s="33"/>
      <c r="S98" s="33"/>
    </row>
    <row r="99" spans="1:19" s="2" customFormat="1" x14ac:dyDescent="0.25">
      <c r="A99" t="s">
        <v>69</v>
      </c>
      <c r="B99" s="10">
        <v>22.838158979999999</v>
      </c>
      <c r="C99" s="19">
        <v>33.698972361599999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33"/>
      <c r="S99" s="33"/>
    </row>
    <row r="100" spans="1:19" s="2" customFormat="1" x14ac:dyDescent="0.25">
      <c r="A100" t="s">
        <v>70</v>
      </c>
      <c r="B100" s="10">
        <v>26.086252701599999</v>
      </c>
      <c r="C100" s="19">
        <v>34.7140016496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33"/>
      <c r="S100" s="33"/>
    </row>
    <row r="101" spans="1:19" s="2" customFormat="1" x14ac:dyDescent="0.25">
      <c r="A101" t="s">
        <v>71</v>
      </c>
      <c r="B101" s="10">
        <v>27.202784918400003</v>
      </c>
      <c r="C101" s="19">
        <v>38.063598299999995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33"/>
      <c r="S101" s="33"/>
    </row>
    <row r="102" spans="1:19" s="2" customFormat="1" x14ac:dyDescent="0.25">
      <c r="A102" t="s">
        <v>72</v>
      </c>
      <c r="B102" s="10">
        <v>28.2178142064</v>
      </c>
      <c r="C102" s="19">
        <v>42.326721309600003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33"/>
      <c r="S102" s="33"/>
    </row>
    <row r="103" spans="1:19" s="2" customFormat="1" x14ac:dyDescent="0.25">
      <c r="A103" t="s">
        <v>73</v>
      </c>
      <c r="B103" s="10">
        <v>32.582440144800003</v>
      </c>
      <c r="C103" s="19">
        <v>45.574815031199996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33"/>
      <c r="S103" s="33"/>
    </row>
    <row r="104" spans="1:19" s="2" customFormat="1" x14ac:dyDescent="0.25">
      <c r="A104" t="s">
        <v>74</v>
      </c>
      <c r="B104" s="10">
        <v>35.830533866399989</v>
      </c>
      <c r="C104" s="19">
        <v>53.187534691199993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33"/>
      <c r="S104" s="33"/>
    </row>
    <row r="105" spans="1:19" s="2" customFormat="1" x14ac:dyDescent="0.25">
      <c r="A105" t="s">
        <v>133</v>
      </c>
      <c r="B105" s="10">
        <v>0</v>
      </c>
      <c r="C105" s="10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33"/>
      <c r="S105" s="33"/>
    </row>
    <row r="106" spans="1:19" s="2" customFormat="1" x14ac:dyDescent="0.25">
      <c r="A106" t="s">
        <v>134</v>
      </c>
      <c r="B106" s="10">
        <v>0</v>
      </c>
      <c r="C106" s="10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33"/>
      <c r="S106" s="33"/>
    </row>
    <row r="107" spans="1:19" s="2" customFormat="1" x14ac:dyDescent="0.25">
      <c r="A107" t="s">
        <v>135</v>
      </c>
      <c r="B107" s="10">
        <v>0</v>
      </c>
      <c r="C107" s="10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33"/>
      <c r="S107" s="33"/>
    </row>
    <row r="108" spans="1:19" s="2" customFormat="1" x14ac:dyDescent="0.25">
      <c r="A108" t="s">
        <v>136</v>
      </c>
      <c r="B108" s="10">
        <v>0</v>
      </c>
      <c r="C108" s="10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33"/>
      <c r="S108" s="33"/>
    </row>
    <row r="109" spans="1:19" s="2" customFormat="1" x14ac:dyDescent="0.25">
      <c r="A109" t="s">
        <v>137</v>
      </c>
      <c r="B109" s="10">
        <v>0</v>
      </c>
      <c r="C109" s="10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33"/>
      <c r="S109" s="33"/>
    </row>
    <row r="110" spans="1:19" s="2" customFormat="1" x14ac:dyDescent="0.25">
      <c r="A110" t="s">
        <v>8</v>
      </c>
      <c r="B110" s="10">
        <v>0</v>
      </c>
      <c r="C110" s="33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R110" s="33"/>
      <c r="S110" s="33"/>
    </row>
    <row r="111" spans="1:19" s="2" customFormat="1" x14ac:dyDescent="0.25">
      <c r="A111" t="s">
        <v>75</v>
      </c>
      <c r="B111" s="10">
        <v>23.853188267999997</v>
      </c>
      <c r="C111" s="19">
        <v>33.698972361599999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33"/>
      <c r="S111" s="33"/>
    </row>
    <row r="112" spans="1:19" s="2" customFormat="1" x14ac:dyDescent="0.25">
      <c r="A112" t="s">
        <v>76</v>
      </c>
      <c r="B112" s="10">
        <v>27.202784918400003</v>
      </c>
      <c r="C112" s="19">
        <v>35.830533866399989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33"/>
      <c r="S112" s="33"/>
    </row>
    <row r="113" spans="1:19" s="2" customFormat="1" x14ac:dyDescent="0.25">
      <c r="A113" t="s">
        <v>77</v>
      </c>
      <c r="B113" s="10">
        <v>28.2178142064</v>
      </c>
      <c r="C113" s="19">
        <v>40.195159804799999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33"/>
      <c r="S113" s="33"/>
    </row>
    <row r="114" spans="1:19" s="2" customFormat="1" x14ac:dyDescent="0.25">
      <c r="A114" t="s">
        <v>78</v>
      </c>
      <c r="B114" s="10">
        <v>30.450878639999999</v>
      </c>
      <c r="C114" s="19">
        <v>43.443253526399992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33"/>
      <c r="S114" s="33"/>
    </row>
    <row r="115" spans="1:19" s="2" customFormat="1" x14ac:dyDescent="0.25">
      <c r="A115" t="s">
        <v>79</v>
      </c>
      <c r="B115" s="10">
        <v>33.698972361599999</v>
      </c>
      <c r="C115" s="19">
        <v>47.807879464800003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33"/>
      <c r="S115" s="33"/>
    </row>
    <row r="116" spans="1:19" s="2" customFormat="1" x14ac:dyDescent="0.25">
      <c r="A116" t="s">
        <v>80</v>
      </c>
      <c r="B116" s="10">
        <v>38.063598299999995</v>
      </c>
      <c r="C116" s="19">
        <v>54.304066907999996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33"/>
      <c r="S116" s="33"/>
    </row>
    <row r="117" spans="1:19" s="2" customFormat="1" x14ac:dyDescent="0.25">
      <c r="A117" t="s">
        <v>138</v>
      </c>
      <c r="B117" s="10">
        <v>42.326721309600003</v>
      </c>
      <c r="C117" s="10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33"/>
      <c r="S117" s="33"/>
    </row>
    <row r="118" spans="1:19" s="2" customFormat="1" x14ac:dyDescent="0.25">
      <c r="A118" t="s">
        <v>139</v>
      </c>
      <c r="B118" s="10">
        <v>46.691347248</v>
      </c>
      <c r="C118" s="10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33"/>
      <c r="S118" s="33"/>
    </row>
    <row r="119" spans="1:19" s="2" customFormat="1" x14ac:dyDescent="0.25">
      <c r="A119" t="s">
        <v>140</v>
      </c>
      <c r="B119" s="10">
        <v>49.9394409696</v>
      </c>
      <c r="C119" s="10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33"/>
      <c r="S119" s="33"/>
    </row>
    <row r="120" spans="1:19" s="2" customFormat="1" x14ac:dyDescent="0.25">
      <c r="A120" t="s">
        <v>141</v>
      </c>
      <c r="B120" s="10">
        <v>53.187534691199993</v>
      </c>
      <c r="C120" s="10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33"/>
      <c r="S120" s="33"/>
    </row>
    <row r="121" spans="1:19" s="2" customFormat="1" x14ac:dyDescent="0.25">
      <c r="A121" t="s">
        <v>142</v>
      </c>
      <c r="B121" s="10">
        <v>71.661067732799978</v>
      </c>
      <c r="C121" s="10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33"/>
      <c r="S121" s="33"/>
    </row>
    <row r="122" spans="1:19" s="2" customFormat="1" x14ac:dyDescent="0.25">
      <c r="A122"/>
      <c r="B122" s="10">
        <v>0</v>
      </c>
      <c r="C122" s="33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R122" s="33"/>
      <c r="S122" s="33"/>
    </row>
    <row r="123" spans="1:19" s="2" customFormat="1" x14ac:dyDescent="0.25">
      <c r="A123" t="s">
        <v>81</v>
      </c>
      <c r="B123" s="10">
        <v>24.9697204848</v>
      </c>
      <c r="C123" s="19">
        <v>35.830533866399989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33"/>
      <c r="S123" s="33"/>
    </row>
    <row r="124" spans="1:19" s="2" customFormat="1" x14ac:dyDescent="0.25">
      <c r="A124" t="s">
        <v>82</v>
      </c>
      <c r="B124" s="10">
        <v>27.202784918400003</v>
      </c>
      <c r="C124" s="19">
        <v>39.078627587999996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33"/>
      <c r="S124" s="33"/>
    </row>
    <row r="125" spans="1:19" s="2" customFormat="1" x14ac:dyDescent="0.25">
      <c r="A125" t="s">
        <v>83</v>
      </c>
      <c r="B125" s="10">
        <v>31.465907928</v>
      </c>
      <c r="C125" s="19">
        <v>43.443253526399992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33"/>
      <c r="S125" s="33"/>
    </row>
    <row r="126" spans="1:19" s="2" customFormat="1" x14ac:dyDescent="0.25">
      <c r="A126" t="s">
        <v>84</v>
      </c>
      <c r="B126" s="10">
        <v>34.7140016496</v>
      </c>
      <c r="C126" s="19">
        <v>47.807879464800003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33"/>
      <c r="S126" s="33"/>
    </row>
    <row r="127" spans="1:19" s="2" customFormat="1" x14ac:dyDescent="0.25">
      <c r="A127" t="s">
        <v>85</v>
      </c>
      <c r="B127" s="10">
        <v>36.947066083199999</v>
      </c>
      <c r="C127" s="19">
        <v>51.055973186399996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33"/>
      <c r="S127" s="33"/>
    </row>
    <row r="128" spans="1:19" s="2" customFormat="1" x14ac:dyDescent="0.25">
      <c r="A128" t="s">
        <v>86</v>
      </c>
      <c r="B128" s="10">
        <v>41.311692021599995</v>
      </c>
      <c r="C128" s="19">
        <v>58.668692846399992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33"/>
      <c r="S128" s="33"/>
    </row>
    <row r="129" spans="1:19" s="2" customFormat="1" x14ac:dyDescent="0.25">
      <c r="A129" t="s">
        <v>143</v>
      </c>
      <c r="B129" s="10">
        <v>44.559785743200003</v>
      </c>
      <c r="C129" s="10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33"/>
      <c r="S129" s="33"/>
    </row>
    <row r="130" spans="1:19" s="2" customFormat="1" x14ac:dyDescent="0.25">
      <c r="A130" t="s">
        <v>144</v>
      </c>
      <c r="B130" s="10">
        <v>49.9394409696</v>
      </c>
      <c r="C130" s="10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33"/>
      <c r="S130" s="33"/>
    </row>
    <row r="131" spans="1:19" s="2" customFormat="1" x14ac:dyDescent="0.25">
      <c r="A131" t="s">
        <v>145</v>
      </c>
      <c r="B131" s="10">
        <v>53.187534691199993</v>
      </c>
      <c r="C131" s="10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33"/>
      <c r="S131" s="33"/>
    </row>
    <row r="132" spans="1:19" s="2" customFormat="1" x14ac:dyDescent="0.25">
      <c r="A132" t="s">
        <v>146</v>
      </c>
      <c r="B132" s="10">
        <v>56.4356284128</v>
      </c>
      <c r="C132" s="10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33"/>
      <c r="S132" s="33"/>
    </row>
    <row r="133" spans="1:19" s="2" customFormat="1" x14ac:dyDescent="0.25">
      <c r="A133" t="s">
        <v>147</v>
      </c>
      <c r="B133" s="10">
        <v>76.025693671200003</v>
      </c>
      <c r="C133" s="10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33"/>
      <c r="S133" s="33"/>
    </row>
    <row r="134" spans="1:19" s="2" customFormat="1" x14ac:dyDescent="0.25">
      <c r="A134"/>
      <c r="B134" s="10">
        <v>0</v>
      </c>
      <c r="C134" s="33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R134" s="33"/>
      <c r="S134" s="33"/>
    </row>
    <row r="135" spans="1:19" s="2" customFormat="1" x14ac:dyDescent="0.25">
      <c r="A135" t="s">
        <v>182</v>
      </c>
      <c r="B135" s="10">
        <v>27.202784918400003</v>
      </c>
      <c r="C135" s="19">
        <v>39.078627587999996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33"/>
      <c r="S135" s="33"/>
    </row>
    <row r="136" spans="1:19" s="2" customFormat="1" x14ac:dyDescent="0.25">
      <c r="A136" t="s">
        <v>183</v>
      </c>
      <c r="B136" s="10">
        <v>31.465907928</v>
      </c>
      <c r="C136" s="19">
        <v>43.443253526399992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33"/>
      <c r="S136" s="33"/>
    </row>
    <row r="137" spans="1:19" s="2" customFormat="1" x14ac:dyDescent="0.25">
      <c r="A137" t="s">
        <v>184</v>
      </c>
      <c r="B137" s="10">
        <v>36.947066083199999</v>
      </c>
      <c r="C137" s="19">
        <v>49.9394409696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33"/>
      <c r="S137" s="33"/>
    </row>
    <row r="138" spans="1:19" s="2" customFormat="1" x14ac:dyDescent="0.25">
      <c r="A138" t="s">
        <v>185</v>
      </c>
      <c r="B138" s="10">
        <v>41.311692021599995</v>
      </c>
      <c r="C138" s="19">
        <v>55.420599124799992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33"/>
      <c r="S138" s="33"/>
    </row>
    <row r="139" spans="1:19" s="2" customFormat="1" x14ac:dyDescent="0.25">
      <c r="A139" t="s">
        <v>186</v>
      </c>
      <c r="B139" s="10">
        <v>45.574815031199996</v>
      </c>
      <c r="C139" s="19">
        <v>60.800254351199996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33"/>
      <c r="S139" s="33"/>
    </row>
    <row r="140" spans="1:19" s="2" customFormat="1" x14ac:dyDescent="0.25">
      <c r="A140" t="s">
        <v>187</v>
      </c>
      <c r="B140" s="10">
        <v>54.304066907999996</v>
      </c>
      <c r="C140" s="19">
        <v>71.661067732799978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33"/>
      <c r="S140" s="33"/>
    </row>
    <row r="141" spans="1:19" s="2" customFormat="1" x14ac:dyDescent="0.25">
      <c r="A141" t="s">
        <v>188</v>
      </c>
      <c r="B141" s="10">
        <v>56.4356284128</v>
      </c>
      <c r="C141" s="10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33"/>
      <c r="S141" s="33"/>
    </row>
    <row r="142" spans="1:19" s="2" customFormat="1" x14ac:dyDescent="0.25">
      <c r="A142" t="s">
        <v>189</v>
      </c>
      <c r="B142" s="10">
        <v>58.668692846399992</v>
      </c>
      <c r="C142" s="10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33"/>
      <c r="S142" s="33"/>
    </row>
    <row r="143" spans="1:19" s="2" customFormat="1" x14ac:dyDescent="0.25">
      <c r="A143" t="s">
        <v>190</v>
      </c>
      <c r="B143" s="10">
        <v>61.916786567999999</v>
      </c>
      <c r="C143" s="10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33"/>
      <c r="S143" s="33"/>
    </row>
    <row r="144" spans="1:19" s="2" customFormat="1" x14ac:dyDescent="0.25">
      <c r="A144" t="s">
        <v>191</v>
      </c>
      <c r="B144" s="10">
        <v>65.164880289600006</v>
      </c>
      <c r="C144" s="10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33"/>
      <c r="S144" s="33"/>
    </row>
    <row r="145" spans="1:19" s="2" customFormat="1" x14ac:dyDescent="0.25">
      <c r="A145" t="s">
        <v>192</v>
      </c>
      <c r="B145" s="10">
        <v>78.157255175999993</v>
      </c>
      <c r="C145" s="10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33"/>
      <c r="S145" s="33"/>
    </row>
    <row r="146" spans="1:19" s="2" customFormat="1" x14ac:dyDescent="0.25">
      <c r="A146"/>
      <c r="B146" s="10">
        <v>0</v>
      </c>
      <c r="C146" s="33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R146" s="33"/>
      <c r="S146" s="33"/>
    </row>
    <row r="147" spans="1:19" s="2" customFormat="1" x14ac:dyDescent="0.25">
      <c r="A147" t="s">
        <v>193</v>
      </c>
      <c r="B147" s="10">
        <v>30.450878639999999</v>
      </c>
      <c r="C147" s="19">
        <v>42.326721309600003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33"/>
      <c r="S147" s="33"/>
    </row>
    <row r="148" spans="1:19" s="2" customFormat="1" x14ac:dyDescent="0.25">
      <c r="A148" t="s">
        <v>194</v>
      </c>
      <c r="B148" s="10">
        <v>33.698972361599999</v>
      </c>
      <c r="C148" s="19">
        <v>45.574815031199996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33"/>
      <c r="S148" s="33"/>
    </row>
    <row r="149" spans="1:19" s="2" customFormat="1" x14ac:dyDescent="0.25">
      <c r="A149" t="s">
        <v>195</v>
      </c>
      <c r="B149" s="10">
        <v>46.691347248</v>
      </c>
      <c r="C149" s="19">
        <v>59.785225063199995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33"/>
      <c r="S149" s="33"/>
    </row>
    <row r="150" spans="1:19" s="2" customFormat="1" x14ac:dyDescent="0.25">
      <c r="A150" t="s">
        <v>196</v>
      </c>
      <c r="B150" s="10">
        <v>52.172505403199999</v>
      </c>
      <c r="C150" s="19">
        <v>66.281412506399988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33"/>
      <c r="S150" s="33"/>
    </row>
    <row r="151" spans="1:19" s="2" customFormat="1" x14ac:dyDescent="0.25">
      <c r="A151" t="s">
        <v>197</v>
      </c>
      <c r="B151" s="10">
        <v>56.4356284128</v>
      </c>
      <c r="C151" s="19">
        <v>71.661067732799978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33"/>
      <c r="S151" s="33"/>
    </row>
    <row r="152" spans="1:19" s="2" customFormat="1" x14ac:dyDescent="0.25">
      <c r="A152" t="s">
        <v>198</v>
      </c>
      <c r="B152" s="10">
        <v>63.033318784800002</v>
      </c>
      <c r="C152" s="19">
        <v>80.390319609599999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33"/>
      <c r="S152" s="33"/>
    </row>
    <row r="153" spans="1:19" s="2" customFormat="1" x14ac:dyDescent="0.25">
      <c r="A153" t="s">
        <v>199</v>
      </c>
      <c r="B153" s="10">
        <v>66.281412506399988</v>
      </c>
      <c r="C153" s="10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33"/>
      <c r="S153" s="33"/>
    </row>
    <row r="154" spans="1:19" s="2" customFormat="1" x14ac:dyDescent="0.25">
      <c r="A154" t="s">
        <v>200</v>
      </c>
      <c r="B154" s="10">
        <v>69.529506228000002</v>
      </c>
      <c r="C154" s="10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33"/>
      <c r="S154" s="33"/>
    </row>
    <row r="155" spans="1:19" s="2" customFormat="1" x14ac:dyDescent="0.25">
      <c r="A155" t="s">
        <v>201</v>
      </c>
      <c r="B155" s="10">
        <v>71.661067732799978</v>
      </c>
      <c r="C155" s="10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33"/>
      <c r="S155" s="33"/>
    </row>
    <row r="156" spans="1:19" s="2" customFormat="1" x14ac:dyDescent="0.25">
      <c r="A156" t="s">
        <v>202</v>
      </c>
      <c r="B156" s="10">
        <v>74.909161454400007</v>
      </c>
      <c r="C156" s="10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33"/>
      <c r="S156" s="33"/>
    </row>
    <row r="157" spans="1:19" s="2" customFormat="1" x14ac:dyDescent="0.25">
      <c r="A157" t="s">
        <v>203</v>
      </c>
      <c r="B157" s="10">
        <v>81.506851826399995</v>
      </c>
      <c r="C157" s="10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33"/>
      <c r="S157" s="33"/>
    </row>
    <row r="158" spans="1:19" s="2" customFormat="1" x14ac:dyDescent="0.25">
      <c r="A158"/>
      <c r="B158" s="10">
        <v>0</v>
      </c>
      <c r="C158" s="33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R158" s="33"/>
      <c r="S158" s="33"/>
    </row>
    <row r="159" spans="1:19" s="2" customFormat="1" x14ac:dyDescent="0.25">
      <c r="A159" t="s">
        <v>204</v>
      </c>
      <c r="B159" s="10">
        <v>40.195159804799999</v>
      </c>
      <c r="C159" s="19">
        <v>52.172505403199999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33"/>
      <c r="S159" s="33"/>
    </row>
    <row r="160" spans="1:19" s="2" customFormat="1" x14ac:dyDescent="0.25">
      <c r="A160" t="s">
        <v>205</v>
      </c>
      <c r="B160" s="10">
        <v>44.559785743200003</v>
      </c>
      <c r="C160" s="19">
        <v>57.55216062960001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33"/>
      <c r="S160" s="33"/>
    </row>
    <row r="161" spans="1:19" s="2" customFormat="1" x14ac:dyDescent="0.25">
      <c r="A161" t="s">
        <v>206</v>
      </c>
      <c r="B161" s="10">
        <v>48.924411681600006</v>
      </c>
      <c r="C161" s="19">
        <v>63.033318784800002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33"/>
      <c r="S161" s="33"/>
    </row>
    <row r="162" spans="1:19" s="2" customFormat="1" x14ac:dyDescent="0.25">
      <c r="A162" t="s">
        <v>207</v>
      </c>
      <c r="B162" s="10">
        <v>53.187534691199993</v>
      </c>
      <c r="C162" s="19">
        <v>67.296441794399996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33"/>
      <c r="S162" s="33"/>
    </row>
    <row r="163" spans="1:19" s="2" customFormat="1" x14ac:dyDescent="0.25">
      <c r="A163" t="s">
        <v>208</v>
      </c>
      <c r="B163" s="10">
        <v>57.55216062960001</v>
      </c>
      <c r="C163" s="19">
        <v>73.894132166399999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33"/>
      <c r="S163" s="33"/>
    </row>
    <row r="164" spans="1:19" s="2" customFormat="1" x14ac:dyDescent="0.25">
      <c r="A164" t="s">
        <v>209</v>
      </c>
      <c r="B164" s="10">
        <v>66.281412506399988</v>
      </c>
      <c r="C164" s="19">
        <v>83.638413331200013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33"/>
      <c r="S164" s="33"/>
    </row>
    <row r="165" spans="1:19" s="2" customFormat="1" x14ac:dyDescent="0.25">
      <c r="A165" t="s">
        <v>210</v>
      </c>
      <c r="B165" s="10">
        <v>68.412974011200021</v>
      </c>
      <c r="C165" s="10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33"/>
      <c r="S165" s="33"/>
    </row>
    <row r="166" spans="1:19" s="2" customFormat="1" x14ac:dyDescent="0.25">
      <c r="A166" t="s">
        <v>211</v>
      </c>
      <c r="B166" s="10">
        <v>70.646038444799999</v>
      </c>
      <c r="C166" s="10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33"/>
      <c r="S166" s="33"/>
    </row>
    <row r="167" spans="1:19" s="2" customFormat="1" x14ac:dyDescent="0.25">
      <c r="A167" t="s">
        <v>212</v>
      </c>
      <c r="B167" s="10">
        <v>73.894132166399999</v>
      </c>
      <c r="C167" s="10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33"/>
      <c r="S167" s="33"/>
    </row>
    <row r="168" spans="1:19" s="2" customFormat="1" x14ac:dyDescent="0.25">
      <c r="A168" t="s">
        <v>213</v>
      </c>
      <c r="B168" s="10">
        <v>77.142225887999999</v>
      </c>
      <c r="C168" s="10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33"/>
      <c r="S168" s="33"/>
    </row>
    <row r="169" spans="1:19" s="2" customFormat="1" x14ac:dyDescent="0.25">
      <c r="A169" t="s">
        <v>214</v>
      </c>
      <c r="B169" s="10">
        <v>84.754945548000009</v>
      </c>
      <c r="C169" s="10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33"/>
      <c r="S169" s="33"/>
    </row>
    <row r="170" spans="1:19" s="2" customFormat="1" x14ac:dyDescent="0.25">
      <c r="A170"/>
      <c r="B170" s="10">
        <v>0</v>
      </c>
      <c r="C170" s="33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R170" s="33"/>
      <c r="S170" s="33"/>
    </row>
    <row r="171" spans="1:19" s="2" customFormat="1" x14ac:dyDescent="0.25">
      <c r="A171" t="s">
        <v>215</v>
      </c>
      <c r="B171" s="10">
        <v>46.691347248</v>
      </c>
      <c r="C171" s="19">
        <v>58.668692846399992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33"/>
      <c r="S171" s="33"/>
    </row>
    <row r="172" spans="1:19" s="2" customFormat="1" x14ac:dyDescent="0.25">
      <c r="A172" t="s">
        <v>216</v>
      </c>
      <c r="B172" s="10">
        <v>51.055973186399996</v>
      </c>
      <c r="C172" s="19">
        <v>64.048348072799996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33"/>
      <c r="S172" s="33"/>
    </row>
    <row r="173" spans="1:19" s="2" customFormat="1" x14ac:dyDescent="0.25">
      <c r="A173" t="s">
        <v>217</v>
      </c>
      <c r="B173" s="10">
        <v>56.4356284128</v>
      </c>
      <c r="C173" s="19">
        <v>69.529506228000002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33"/>
      <c r="S173" s="33"/>
    </row>
    <row r="174" spans="1:19" s="2" customFormat="1" x14ac:dyDescent="0.25">
      <c r="A174" t="s">
        <v>218</v>
      </c>
      <c r="B174" s="10">
        <v>59.785225063199995</v>
      </c>
      <c r="C174" s="19">
        <v>74.909161454400007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33"/>
      <c r="S174" s="33"/>
    </row>
    <row r="175" spans="1:19" s="2" customFormat="1" x14ac:dyDescent="0.25">
      <c r="A175" t="s">
        <v>219</v>
      </c>
      <c r="B175" s="10">
        <v>65.164880289600006</v>
      </c>
      <c r="C175" s="19">
        <v>80.390319609599999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33"/>
      <c r="S175" s="33"/>
    </row>
    <row r="176" spans="1:19" s="2" customFormat="1" x14ac:dyDescent="0.25">
      <c r="A176" t="s">
        <v>220</v>
      </c>
      <c r="B176" s="10">
        <v>77.142225887999999</v>
      </c>
      <c r="C176" s="19">
        <v>95.615758929600005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33"/>
      <c r="S176" s="33"/>
    </row>
    <row r="177" spans="1:19" s="2" customFormat="1" x14ac:dyDescent="0.25">
      <c r="A177" t="s">
        <v>221</v>
      </c>
      <c r="B177" s="10">
        <v>79.273787392799989</v>
      </c>
      <c r="C177" s="10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33"/>
      <c r="S177" s="33"/>
    </row>
    <row r="178" spans="1:19" s="2" customFormat="1" x14ac:dyDescent="0.25">
      <c r="A178" t="s">
        <v>222</v>
      </c>
      <c r="B178" s="10">
        <v>81.506851826399995</v>
      </c>
      <c r="C178" s="10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33"/>
      <c r="S178" s="33"/>
    </row>
    <row r="179" spans="1:19" s="2" customFormat="1" x14ac:dyDescent="0.25">
      <c r="A179" t="s">
        <v>223</v>
      </c>
      <c r="B179" s="10">
        <v>84.754945548000009</v>
      </c>
      <c r="C179" s="10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33"/>
      <c r="S179" s="33"/>
    </row>
    <row r="180" spans="1:19" s="2" customFormat="1" x14ac:dyDescent="0.25">
      <c r="A180" t="s">
        <v>224</v>
      </c>
      <c r="B180" s="10">
        <v>88.003039269600009</v>
      </c>
      <c r="C180" s="10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33"/>
      <c r="S180" s="33"/>
    </row>
    <row r="181" spans="1:19" s="2" customFormat="1" x14ac:dyDescent="0.25">
      <c r="A181" t="s">
        <v>225</v>
      </c>
      <c r="B181" s="10">
        <v>93.382694495999999</v>
      </c>
      <c r="C181" s="10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33"/>
      <c r="S181" s="33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33"/>
      <c r="S182" s="33"/>
    </row>
    <row r="183" spans="1:19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R183" s="33"/>
      <c r="S183" s="33"/>
    </row>
    <row r="184" spans="1:19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R184" s="33"/>
      <c r="S184" s="33"/>
    </row>
    <row r="185" spans="1:19" s="2" customFormat="1" x14ac:dyDescent="0.25">
      <c r="A185"/>
      <c r="C185"/>
      <c r="D185" s="1"/>
      <c r="E185" s="1"/>
      <c r="F185" s="1"/>
      <c r="G185" s="3"/>
      <c r="H185" s="3"/>
      <c r="J185" s="25"/>
      <c r="R185" s="33"/>
      <c r="S185" s="33"/>
    </row>
    <row r="186" spans="1:19" s="2" customFormat="1" x14ac:dyDescent="0.25">
      <c r="A186"/>
      <c r="C186"/>
      <c r="D186" s="1"/>
      <c r="E186" s="1"/>
      <c r="F186" s="1"/>
      <c r="G186" s="3"/>
      <c r="H186" s="3"/>
      <c r="J186" s="25"/>
      <c r="R186" s="33"/>
      <c r="S186" s="33"/>
    </row>
    <row r="187" spans="1:19" s="2" customFormat="1" x14ac:dyDescent="0.25">
      <c r="A187" s="169" t="s">
        <v>248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R187" s="33"/>
      <c r="S187" s="33"/>
    </row>
    <row r="188" spans="1:19" s="2" customFormat="1" x14ac:dyDescent="0.25">
      <c r="A188" s="28" t="s">
        <v>152</v>
      </c>
      <c r="B188" s="19">
        <v>10.167299999999999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R188" s="33"/>
      <c r="S188" s="33"/>
    </row>
    <row r="189" spans="1:19" s="2" customFormat="1" x14ac:dyDescent="0.25">
      <c r="A189" s="29" t="s">
        <v>154</v>
      </c>
      <c r="B189" s="19">
        <v>15.918499999999998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R189" s="33"/>
      <c r="S189" s="33"/>
    </row>
    <row r="190" spans="1:19" s="2" customFormat="1" x14ac:dyDescent="0.25">
      <c r="A190" s="29" t="s">
        <v>153</v>
      </c>
      <c r="B190" s="19">
        <v>12.529399999999999</v>
      </c>
      <c r="C190" s="10"/>
      <c r="D190" s="13"/>
      <c r="E190" s="3">
        <f t="shared" si="6"/>
        <v>0</v>
      </c>
      <c r="F190" s="1"/>
      <c r="G190" s="3"/>
      <c r="H190" s="3"/>
      <c r="J190" s="25"/>
      <c r="R190" s="33"/>
      <c r="S190" s="33"/>
    </row>
    <row r="191" spans="1:19" s="2" customFormat="1" x14ac:dyDescent="0.25">
      <c r="A191" s="29" t="s">
        <v>155</v>
      </c>
      <c r="B191" s="19">
        <v>18.177899999999998</v>
      </c>
      <c r="C191" s="10"/>
      <c r="D191" s="13"/>
      <c r="E191" s="3">
        <f t="shared" si="6"/>
        <v>0</v>
      </c>
      <c r="F191" s="1"/>
      <c r="G191" s="3"/>
      <c r="H191" s="3"/>
      <c r="J191" s="25"/>
      <c r="R191" s="33"/>
      <c r="S191" s="33"/>
    </row>
    <row r="192" spans="1:19" s="2" customFormat="1" x14ac:dyDescent="0.25">
      <c r="A192" s="29" t="s">
        <v>231</v>
      </c>
      <c r="B192" s="19">
        <v>30.707299999999996</v>
      </c>
      <c r="C192" s="10"/>
      <c r="D192" s="13"/>
      <c r="E192" s="3">
        <f t="shared" si="6"/>
        <v>0</v>
      </c>
      <c r="F192" s="1"/>
      <c r="G192" s="3"/>
      <c r="H192" s="3"/>
      <c r="J192" s="25"/>
      <c r="R192" s="33"/>
      <c r="S192" s="33"/>
    </row>
    <row r="193" spans="1:19" s="2" customFormat="1" x14ac:dyDescent="0.25">
      <c r="A193" s="29" t="s">
        <v>232</v>
      </c>
      <c r="B193" s="19">
        <v>46.625799999999998</v>
      </c>
      <c r="C193" s="10"/>
      <c r="D193" s="13"/>
      <c r="E193" s="3">
        <f t="shared" si="6"/>
        <v>0</v>
      </c>
      <c r="F193" s="1"/>
      <c r="G193" s="3"/>
      <c r="H193" s="3"/>
      <c r="J193" s="25"/>
      <c r="R193" s="33"/>
      <c r="S193" s="33"/>
    </row>
    <row r="194" spans="1:19" s="2" customFormat="1" x14ac:dyDescent="0.25">
      <c r="A194" t="s">
        <v>233</v>
      </c>
      <c r="B194" s="19">
        <v>64.803699999999992</v>
      </c>
      <c r="C194" s="10"/>
      <c r="D194" s="13"/>
      <c r="E194" s="3">
        <f t="shared" si="6"/>
        <v>0</v>
      </c>
      <c r="F194" s="1"/>
      <c r="G194" s="3"/>
      <c r="H194" s="3"/>
      <c r="J194" s="25"/>
      <c r="R194" s="33"/>
      <c r="S194" s="33"/>
    </row>
    <row r="195" spans="1:19" s="2" customFormat="1" x14ac:dyDescent="0.25">
      <c r="A195" t="s">
        <v>234</v>
      </c>
      <c r="B195" s="19">
        <v>109.17009999999999</v>
      </c>
      <c r="C195" s="10"/>
      <c r="D195" s="13"/>
      <c r="E195" s="3">
        <f t="shared" si="6"/>
        <v>0</v>
      </c>
      <c r="F195" s="1"/>
      <c r="G195" s="3"/>
      <c r="H195" s="3"/>
      <c r="J195" s="25"/>
      <c r="R195" s="33"/>
      <c r="S195" s="33"/>
    </row>
    <row r="196" spans="1:19" s="2" customFormat="1" x14ac:dyDescent="0.25">
      <c r="A196" t="s">
        <v>148</v>
      </c>
      <c r="B196" s="19">
        <v>24.956099999999999</v>
      </c>
      <c r="C196" s="10"/>
      <c r="D196" s="13"/>
      <c r="E196" s="3">
        <f t="shared" si="6"/>
        <v>0</v>
      </c>
      <c r="F196" s="1"/>
      <c r="G196" s="3"/>
      <c r="H196" s="3"/>
      <c r="J196" s="25"/>
      <c r="R196" s="33"/>
      <c r="S196" s="33"/>
    </row>
    <row r="197" spans="1:19" s="2" customFormat="1" x14ac:dyDescent="0.25">
      <c r="A197" t="s">
        <v>149</v>
      </c>
      <c r="B197" s="19">
        <v>36.355799999999995</v>
      </c>
      <c r="C197" s="10"/>
      <c r="D197" s="13"/>
      <c r="E197" s="3">
        <f t="shared" si="6"/>
        <v>0</v>
      </c>
      <c r="F197" s="1"/>
      <c r="G197" s="3"/>
      <c r="H197" s="3"/>
      <c r="J197" s="25"/>
      <c r="R197" s="33"/>
      <c r="S197" s="33"/>
    </row>
    <row r="198" spans="1:19" s="2" customFormat="1" x14ac:dyDescent="0.25">
      <c r="A198" t="s">
        <v>150</v>
      </c>
      <c r="B198" s="19">
        <v>28.447899999999997</v>
      </c>
      <c r="C198" s="10"/>
      <c r="D198" s="13"/>
      <c r="E198" s="3">
        <f t="shared" si="6"/>
        <v>0</v>
      </c>
      <c r="F198" s="1"/>
      <c r="G198" s="3"/>
      <c r="H198" s="3"/>
      <c r="J198" s="25"/>
      <c r="R198" s="33"/>
      <c r="S198" s="33"/>
    </row>
    <row r="199" spans="1:19" s="2" customFormat="1" x14ac:dyDescent="0.25">
      <c r="A199" t="s">
        <v>151</v>
      </c>
      <c r="B199" s="19">
        <v>43.236699999999999</v>
      </c>
      <c r="C199" s="10"/>
      <c r="D199" s="13"/>
      <c r="E199" s="3">
        <f t="shared" si="6"/>
        <v>0</v>
      </c>
      <c r="F199" s="1"/>
      <c r="G199" s="3"/>
      <c r="H199" s="3"/>
      <c r="J199" s="25"/>
      <c r="R199" s="33"/>
      <c r="S199" s="33"/>
    </row>
    <row r="200" spans="1:19" s="2" customFormat="1" x14ac:dyDescent="0.25">
      <c r="A200" t="s">
        <v>235</v>
      </c>
      <c r="B200" s="19">
        <v>46.625799999999998</v>
      </c>
      <c r="C200" s="10"/>
      <c r="D200" s="13"/>
      <c r="E200" s="3">
        <f t="shared" si="6"/>
        <v>0</v>
      </c>
      <c r="F200" s="1"/>
      <c r="G200" s="3"/>
      <c r="H200" s="3"/>
      <c r="J200" s="25"/>
      <c r="R200" s="33"/>
      <c r="S200" s="33"/>
    </row>
    <row r="201" spans="1:19" s="2" customFormat="1" x14ac:dyDescent="0.25">
      <c r="A201" t="s">
        <v>236</v>
      </c>
      <c r="B201" s="19">
        <v>67.063099999999991</v>
      </c>
      <c r="C201" s="10"/>
      <c r="D201" s="13"/>
      <c r="E201" s="3">
        <f t="shared" si="6"/>
        <v>0</v>
      </c>
      <c r="F201" s="1"/>
      <c r="G201" s="3"/>
      <c r="H201" s="3"/>
      <c r="J201" s="25"/>
      <c r="R201" s="33"/>
      <c r="S201" s="33"/>
    </row>
    <row r="202" spans="1:19" s="2" customFormat="1" x14ac:dyDescent="0.25">
      <c r="A202" t="s">
        <v>237</v>
      </c>
      <c r="B202" s="19">
        <v>24.956099999999999</v>
      </c>
      <c r="C202" s="10"/>
      <c r="D202" s="13"/>
      <c r="E202" s="3">
        <f t="shared" si="6"/>
        <v>0</v>
      </c>
      <c r="F202" s="1"/>
      <c r="G202" s="3"/>
      <c r="H202" s="3"/>
      <c r="J202" s="25"/>
      <c r="R202" s="33"/>
      <c r="S202" s="33"/>
    </row>
    <row r="203" spans="1:19" s="2" customFormat="1" x14ac:dyDescent="0.25">
      <c r="A203" s="30" t="s">
        <v>238</v>
      </c>
      <c r="B203" s="19">
        <v>29.577599999999997</v>
      </c>
      <c r="C203" s="10"/>
      <c r="D203" s="13"/>
      <c r="E203" s="3">
        <f t="shared" si="6"/>
        <v>0</v>
      </c>
      <c r="F203" s="1"/>
      <c r="G203" s="3"/>
      <c r="H203" s="3"/>
      <c r="J203" s="25"/>
      <c r="R203" s="33"/>
      <c r="S203" s="33"/>
    </row>
    <row r="204" spans="1:19" s="2" customFormat="1" x14ac:dyDescent="0.25">
      <c r="A204" t="s">
        <v>240</v>
      </c>
      <c r="B204" s="19">
        <v>1.3351</v>
      </c>
      <c r="C204" s="10"/>
      <c r="D204" s="13"/>
      <c r="E204" s="3">
        <f t="shared" si="6"/>
        <v>0</v>
      </c>
      <c r="F204" s="1"/>
      <c r="G204" s="3"/>
      <c r="H204" s="3"/>
      <c r="J204" s="25"/>
      <c r="R204" s="33"/>
      <c r="S204" s="33"/>
    </row>
    <row r="205" spans="1:19" s="2" customFormat="1" x14ac:dyDescent="0.25">
      <c r="A205" t="s">
        <v>239</v>
      </c>
      <c r="B205" s="19">
        <v>1.3351</v>
      </c>
      <c r="C205" s="10"/>
      <c r="D205" s="13"/>
      <c r="E205" s="3">
        <f t="shared" si="6"/>
        <v>0</v>
      </c>
      <c r="F205" s="1"/>
      <c r="G205" s="3"/>
      <c r="H205" s="3"/>
      <c r="J205" s="25"/>
      <c r="R205" s="33"/>
      <c r="S205" s="33"/>
    </row>
    <row r="206" spans="1:19" s="2" customFormat="1" x14ac:dyDescent="0.25">
      <c r="A206" t="s">
        <v>230</v>
      </c>
      <c r="B206" s="19">
        <v>2.2593999999999999</v>
      </c>
      <c r="C206" s="10"/>
      <c r="D206" s="13"/>
      <c r="E206" s="3">
        <f t="shared" si="6"/>
        <v>0</v>
      </c>
      <c r="F206" s="1"/>
      <c r="G206" s="3"/>
      <c r="H206" s="3"/>
      <c r="J206" s="25"/>
      <c r="R206" s="33"/>
      <c r="S206" s="33"/>
    </row>
    <row r="207" spans="1:19" s="2" customFormat="1" x14ac:dyDescent="0.25">
      <c r="A207" t="s">
        <v>247</v>
      </c>
      <c r="B207" s="10">
        <v>175.71969999999999</v>
      </c>
      <c r="C207" s="10"/>
      <c r="D207" s="14"/>
      <c r="E207" s="3">
        <f t="shared" si="6"/>
        <v>0</v>
      </c>
      <c r="F207" s="1"/>
      <c r="G207" s="3"/>
      <c r="H207" s="3"/>
      <c r="J207" s="25"/>
      <c r="R207" s="33"/>
      <c r="S207" s="33"/>
    </row>
    <row r="208" spans="1:19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1JmWEWwoJee663zB44y0qlvOHdeD49XBAd7lgEduzOAVXSeMkuQBqqWY1Y2ThQ3higy0k8uDEmbVFF3Fjz0WyA==" saltValue="vMm2lu8aZuXRDCeUz8MY8A==" spinCount="100000" sheet="1" objects="1" scenarios="1"/>
  <mergeCells count="9">
    <mergeCell ref="A220:K222"/>
    <mergeCell ref="D228:E228"/>
    <mergeCell ref="H228:I228"/>
    <mergeCell ref="E216:F216"/>
    <mergeCell ref="A1:K1"/>
    <mergeCell ref="G183:H183"/>
    <mergeCell ref="G184:H184"/>
    <mergeCell ref="A187:C187"/>
    <mergeCell ref="E215:F2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64D12-1C3F-435A-A231-6C364BE42E45}">
  <dimension ref="A1:R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0.140625" style="2" customWidth="1"/>
    <col min="3" max="3" width="10.7109375" hidden="1" customWidth="1"/>
    <col min="4" max="5" width="10.7109375" style="1" customWidth="1"/>
    <col min="6" max="6" width="16.85546875" style="1" customWidth="1"/>
    <col min="7" max="7" width="11.5703125" style="1" customWidth="1"/>
    <col min="8" max="8" width="12" style="1" customWidth="1"/>
    <col min="9" max="9" width="15.5703125" style="2" customWidth="1"/>
    <col min="10" max="10" width="19.5703125" style="2" customWidth="1"/>
    <col min="11" max="11" width="14.5703125" style="2" customWidth="1"/>
  </cols>
  <sheetData>
    <row r="1" spans="1:18" ht="21" x14ac:dyDescent="0.25">
      <c r="A1" s="170" t="s">
        <v>249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8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8" x14ac:dyDescent="0.25">
      <c r="A3" t="s">
        <v>0</v>
      </c>
      <c r="B3" s="10">
        <v>8.3919525840000002</v>
      </c>
      <c r="C3" s="19">
        <v>17.759713608000002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</row>
    <row r="4" spans="1:18" x14ac:dyDescent="0.25">
      <c r="A4" t="s">
        <v>1</v>
      </c>
      <c r="B4" s="19">
        <v>9.367761024</v>
      </c>
      <c r="C4" s="19">
        <v>19.808911332000001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Q4" s="33"/>
      <c r="R4" s="33"/>
    </row>
    <row r="5" spans="1:18" x14ac:dyDescent="0.25">
      <c r="A5" t="s">
        <v>2</v>
      </c>
      <c r="B5" s="19">
        <v>9.367761024</v>
      </c>
      <c r="C5" s="19">
        <v>20.882300615999998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Q5" s="33"/>
      <c r="R5" s="33"/>
    </row>
    <row r="6" spans="1:18" x14ac:dyDescent="0.25">
      <c r="A6" t="s">
        <v>3</v>
      </c>
      <c r="B6" s="19">
        <v>10.441150307999999</v>
      </c>
      <c r="C6" s="19">
        <v>21.955689900000003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  <c r="Q6" s="33"/>
      <c r="R6" s="33"/>
    </row>
    <row r="7" spans="1:18" x14ac:dyDescent="0.25">
      <c r="A7" t="s">
        <v>4</v>
      </c>
      <c r="B7" s="10">
        <v>10.441150307999999</v>
      </c>
      <c r="C7" s="19">
        <v>24.004887624000002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  <c r="Q7" s="33"/>
      <c r="R7" s="33"/>
    </row>
    <row r="8" spans="1:18" ht="15.75" thickBot="1" x14ac:dyDescent="0.3">
      <c r="A8" t="s">
        <v>5</v>
      </c>
      <c r="B8" s="10">
        <v>12.490348032</v>
      </c>
      <c r="C8" s="19">
        <v>26.151666192000004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L8" s="90" t="s">
        <v>586</v>
      </c>
      <c r="M8" s="2"/>
      <c r="N8" s="2"/>
      <c r="O8" s="2"/>
      <c r="P8" s="2"/>
      <c r="Q8" s="33"/>
      <c r="R8" s="33"/>
    </row>
    <row r="9" spans="1:18" x14ac:dyDescent="0.25">
      <c r="A9" t="s">
        <v>103</v>
      </c>
      <c r="B9" s="10">
        <v>13.563737315999999</v>
      </c>
      <c r="C9" s="19">
        <v>30.250061640000006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L9" s="75"/>
      <c r="M9" s="76"/>
      <c r="N9" s="76"/>
      <c r="O9" s="76"/>
      <c r="P9" s="77"/>
      <c r="Q9" s="33"/>
      <c r="R9" s="33"/>
    </row>
    <row r="10" spans="1:18" x14ac:dyDescent="0.25">
      <c r="A10" t="s">
        <v>104</v>
      </c>
      <c r="B10" s="10">
        <v>14.637126600000002</v>
      </c>
      <c r="C10" s="19">
        <v>33.372648648000002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L10" s="78"/>
      <c r="M10" s="83"/>
      <c r="N10" s="83" t="s">
        <v>313</v>
      </c>
      <c r="O10" s="83"/>
      <c r="P10" s="79"/>
      <c r="Q10" s="33"/>
      <c r="R10" s="33"/>
    </row>
    <row r="11" spans="1:18" x14ac:dyDescent="0.25">
      <c r="A11" t="s">
        <v>6</v>
      </c>
      <c r="B11" s="10">
        <v>15.710515884000003</v>
      </c>
      <c r="C11" s="19">
        <v>36.592816499999998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L11" s="87"/>
      <c r="M11" s="88"/>
      <c r="N11" s="88"/>
      <c r="O11" s="88"/>
      <c r="P11" s="89"/>
      <c r="Q11" s="33"/>
      <c r="R11" s="33"/>
    </row>
    <row r="12" spans="1:18" x14ac:dyDescent="0.25">
      <c r="A12" t="s">
        <v>105</v>
      </c>
      <c r="B12" s="10">
        <v>16.686324324000001</v>
      </c>
      <c r="C12" s="19">
        <v>39.715403508000001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L12" s="78"/>
      <c r="M12" s="83"/>
      <c r="N12" s="84" t="s">
        <v>314</v>
      </c>
      <c r="O12" s="83"/>
      <c r="P12" s="79"/>
      <c r="Q12" s="33"/>
      <c r="R12" s="33"/>
    </row>
    <row r="13" spans="1:18" s="2" customFormat="1" x14ac:dyDescent="0.25">
      <c r="A13" t="s">
        <v>7</v>
      </c>
      <c r="B13" s="10">
        <v>18.833102891999999</v>
      </c>
      <c r="C13" s="19">
        <v>45.960577524000001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L13" s="78"/>
      <c r="M13" s="83"/>
      <c r="N13" s="83" t="s">
        <v>315</v>
      </c>
      <c r="O13" s="83"/>
      <c r="P13" s="79"/>
      <c r="Q13" s="33"/>
      <c r="R13" s="33"/>
    </row>
    <row r="14" spans="1:18" s="2" customFormat="1" x14ac:dyDescent="0.25">
      <c r="A14" t="s">
        <v>8</v>
      </c>
      <c r="B14" s="10">
        <v>0</v>
      </c>
      <c r="C14" s="33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78"/>
      <c r="M14" s="83"/>
      <c r="N14" s="83" t="s">
        <v>318</v>
      </c>
      <c r="O14" s="83"/>
      <c r="P14" s="79"/>
      <c r="Q14" s="33"/>
      <c r="R14" s="33"/>
    </row>
    <row r="15" spans="1:18" s="2" customFormat="1" x14ac:dyDescent="0.25">
      <c r="A15" t="s">
        <v>9</v>
      </c>
      <c r="B15" s="10">
        <v>9.367761024</v>
      </c>
      <c r="C15" s="19">
        <v>18.833102891999999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8"/>
      <c r="M15" s="83"/>
      <c r="N15" s="83"/>
      <c r="O15" s="83"/>
      <c r="P15" s="79"/>
      <c r="Q15" s="33"/>
      <c r="R15" s="33"/>
    </row>
    <row r="16" spans="1:18" s="2" customFormat="1" x14ac:dyDescent="0.25">
      <c r="A16" t="s">
        <v>10</v>
      </c>
      <c r="B16" s="10">
        <v>10.441150307999999</v>
      </c>
      <c r="C16" s="19">
        <v>20.882300615999998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106" t="s">
        <v>366</v>
      </c>
      <c r="M16" s="108"/>
      <c r="N16" s="108"/>
      <c r="O16" s="108"/>
      <c r="P16" s="107"/>
      <c r="Q16" s="33"/>
      <c r="R16" s="33"/>
    </row>
    <row r="17" spans="1:18" s="2" customFormat="1" x14ac:dyDescent="0.25">
      <c r="A17" t="s">
        <v>11</v>
      </c>
      <c r="B17" s="10">
        <v>10.441150307999999</v>
      </c>
      <c r="C17" s="19">
        <v>21.955689900000003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106" t="s">
        <v>367</v>
      </c>
      <c r="M17" s="108"/>
      <c r="N17" s="108"/>
      <c r="O17" s="108"/>
      <c r="P17" s="107"/>
      <c r="Q17" s="33"/>
      <c r="R17" s="33"/>
    </row>
    <row r="18" spans="1:18" s="2" customFormat="1" x14ac:dyDescent="0.25">
      <c r="A18" t="s">
        <v>12</v>
      </c>
      <c r="B18" s="10">
        <v>11.514539592</v>
      </c>
      <c r="C18" s="19">
        <v>22.931498340000001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87"/>
      <c r="M18" s="88"/>
      <c r="N18" s="88"/>
      <c r="O18" s="88"/>
      <c r="P18" s="89"/>
      <c r="Q18" s="33"/>
      <c r="R18" s="33"/>
    </row>
    <row r="19" spans="1:18" s="2" customFormat="1" ht="15.75" thickBot="1" x14ac:dyDescent="0.3">
      <c r="A19" t="s">
        <v>13</v>
      </c>
      <c r="B19" s="10">
        <v>12.490348032</v>
      </c>
      <c r="C19" s="19">
        <v>25.078276908000003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0"/>
      <c r="M19" s="81"/>
      <c r="N19" s="81" t="s">
        <v>317</v>
      </c>
      <c r="O19" s="81"/>
      <c r="P19" s="82"/>
      <c r="Q19" s="33"/>
      <c r="R19" s="33"/>
    </row>
    <row r="20" spans="1:18" s="2" customFormat="1" x14ac:dyDescent="0.25">
      <c r="A20" t="s">
        <v>14</v>
      </c>
      <c r="B20" s="10">
        <v>13.563737315999999</v>
      </c>
      <c r="C20" s="19">
        <v>28.200863915999999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118"/>
      <c r="M20" s="118"/>
      <c r="O20" s="118"/>
      <c r="P20" s="118"/>
      <c r="Q20" s="33"/>
      <c r="R20" s="33"/>
    </row>
    <row r="21" spans="1:18" s="2" customFormat="1" ht="15.75" thickBot="1" x14ac:dyDescent="0.3">
      <c r="A21" t="s">
        <v>106</v>
      </c>
      <c r="B21" s="10">
        <v>14.637126600000002</v>
      </c>
      <c r="C21" s="19">
        <v>31.323450924000003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90" t="s">
        <v>370</v>
      </c>
      <c r="M21"/>
      <c r="N21"/>
      <c r="O21"/>
      <c r="P21"/>
      <c r="Q21" s="33"/>
      <c r="R21" s="33"/>
    </row>
    <row r="22" spans="1:18" s="2" customFormat="1" x14ac:dyDescent="0.25">
      <c r="A22" t="s">
        <v>107</v>
      </c>
      <c r="B22" s="10">
        <v>15.710515884000003</v>
      </c>
      <c r="C22" s="19">
        <v>34.446037931999996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42" t="s">
        <v>388</v>
      </c>
      <c r="M22" s="143"/>
      <c r="N22" s="143"/>
      <c r="O22" s="143"/>
      <c r="P22" s="144"/>
      <c r="Q22" s="33"/>
      <c r="R22" s="33"/>
    </row>
    <row r="23" spans="1:18" s="2" customFormat="1" ht="15.75" thickBot="1" x14ac:dyDescent="0.3">
      <c r="A23" t="s">
        <v>15</v>
      </c>
      <c r="B23" s="10">
        <v>16.686324324000001</v>
      </c>
      <c r="C23" s="19">
        <v>38.642014224000008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45"/>
      <c r="M23" s="146"/>
      <c r="N23" s="146"/>
      <c r="O23" s="146"/>
      <c r="P23" s="147"/>
      <c r="Q23" s="33"/>
      <c r="R23" s="33"/>
    </row>
    <row r="24" spans="1:18" s="2" customFormat="1" x14ac:dyDescent="0.25">
      <c r="A24" t="s">
        <v>108</v>
      </c>
      <c r="B24" s="10">
        <v>17.759713608000002</v>
      </c>
      <c r="C24" s="19">
        <v>39.715403508000001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142" t="s">
        <v>389</v>
      </c>
      <c r="M24" s="143"/>
      <c r="N24" s="143"/>
      <c r="O24" s="143"/>
      <c r="P24" s="144"/>
      <c r="Q24" s="33"/>
      <c r="R24" s="33"/>
    </row>
    <row r="25" spans="1:18" s="2" customFormat="1" ht="15.75" thickBot="1" x14ac:dyDescent="0.3">
      <c r="A25" t="s">
        <v>109</v>
      </c>
      <c r="B25" s="10">
        <v>19.808911332000001</v>
      </c>
      <c r="C25" s="19">
        <v>48.009775248000004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145"/>
      <c r="M25" s="146"/>
      <c r="N25" s="146"/>
      <c r="O25" s="146"/>
      <c r="P25" s="147"/>
      <c r="Q25" s="33"/>
      <c r="R25" s="33"/>
    </row>
    <row r="26" spans="1:18" s="2" customFormat="1" x14ac:dyDescent="0.25">
      <c r="A26"/>
      <c r="B26" s="10">
        <v>0</v>
      </c>
      <c r="C26" s="33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142" t="s">
        <v>391</v>
      </c>
      <c r="M26" s="143"/>
      <c r="N26" s="143"/>
      <c r="O26" s="143"/>
      <c r="P26" s="144"/>
      <c r="Q26" s="33"/>
      <c r="R26" s="33"/>
    </row>
    <row r="27" spans="1:18" s="2" customFormat="1" ht="15.75" thickBot="1" x14ac:dyDescent="0.3">
      <c r="A27" t="s">
        <v>24</v>
      </c>
      <c r="B27" s="10">
        <v>15.710515884000003</v>
      </c>
      <c r="C27" s="19">
        <v>24.004887624000002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145"/>
      <c r="M27" s="146"/>
      <c r="N27" s="146"/>
      <c r="O27" s="146"/>
      <c r="P27" s="147"/>
      <c r="Q27" s="33"/>
      <c r="R27" s="33"/>
    </row>
    <row r="28" spans="1:18" s="2" customFormat="1" x14ac:dyDescent="0.25">
      <c r="A28" t="s">
        <v>25</v>
      </c>
      <c r="B28" s="10">
        <v>15.710515884000003</v>
      </c>
      <c r="C28" s="19">
        <v>26.151666192000004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142" t="s">
        <v>576</v>
      </c>
      <c r="M28" s="143"/>
      <c r="N28" s="143"/>
      <c r="O28" s="143"/>
      <c r="P28" s="144"/>
      <c r="Q28" s="33"/>
      <c r="R28" s="33"/>
    </row>
    <row r="29" spans="1:18" s="2" customFormat="1" ht="15.75" thickBot="1" x14ac:dyDescent="0.3">
      <c r="A29" t="s">
        <v>26</v>
      </c>
      <c r="B29" s="10">
        <v>17.759713608000002</v>
      </c>
      <c r="C29" s="19">
        <v>28.200863915999999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145"/>
      <c r="M29" s="146"/>
      <c r="N29" s="146"/>
      <c r="O29" s="146"/>
      <c r="P29" s="147"/>
      <c r="Q29" s="33"/>
      <c r="R29" s="33"/>
    </row>
    <row r="30" spans="1:18" s="2" customFormat="1" x14ac:dyDescent="0.25">
      <c r="A30" t="s">
        <v>27</v>
      </c>
      <c r="B30" s="10">
        <v>18.833102891999999</v>
      </c>
      <c r="C30" s="19">
        <v>31.323450924000003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142" t="s">
        <v>577</v>
      </c>
      <c r="M30" s="143"/>
      <c r="N30" s="143"/>
      <c r="O30" s="143"/>
      <c r="P30" s="144"/>
      <c r="Q30" s="33"/>
      <c r="R30" s="33"/>
    </row>
    <row r="31" spans="1:18" s="2" customFormat="1" ht="15.75" thickBot="1" x14ac:dyDescent="0.3">
      <c r="A31" t="s">
        <v>28</v>
      </c>
      <c r="B31" s="10">
        <v>20.882300615999998</v>
      </c>
      <c r="C31" s="19">
        <v>33.372648648000002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145"/>
      <c r="M31" s="146"/>
      <c r="N31" s="146"/>
      <c r="O31" s="146"/>
      <c r="P31" s="147"/>
      <c r="Q31" s="33"/>
      <c r="R31" s="33"/>
    </row>
    <row r="32" spans="1:18" s="2" customFormat="1" x14ac:dyDescent="0.25">
      <c r="A32" t="s">
        <v>29</v>
      </c>
      <c r="B32" s="10">
        <v>21.955689900000003</v>
      </c>
      <c r="C32" s="19">
        <v>36.592816499999998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42" t="s">
        <v>578</v>
      </c>
      <c r="M32" s="143"/>
      <c r="N32" s="143"/>
      <c r="O32" s="143"/>
      <c r="P32" s="144"/>
      <c r="Q32" s="33"/>
      <c r="R32" s="33"/>
    </row>
    <row r="33" spans="1:18" s="2" customFormat="1" ht="15.75" thickBot="1" x14ac:dyDescent="0.3">
      <c r="A33" t="s">
        <v>113</v>
      </c>
      <c r="B33" s="10">
        <v>25.078276908000003</v>
      </c>
      <c r="C33" s="19">
        <v>40.691211948000003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145"/>
      <c r="M33" s="146"/>
      <c r="N33" s="146"/>
      <c r="O33" s="146"/>
      <c r="P33" s="147"/>
      <c r="Q33" s="33"/>
      <c r="R33" s="33"/>
    </row>
    <row r="34" spans="1:18" s="2" customFormat="1" x14ac:dyDescent="0.25">
      <c r="A34" t="s">
        <v>114</v>
      </c>
      <c r="B34" s="10">
        <v>26.151666192000004</v>
      </c>
      <c r="C34" s="19">
        <v>43.813798956000007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42" t="s">
        <v>390</v>
      </c>
      <c r="M34" s="143"/>
      <c r="N34" s="143"/>
      <c r="O34" s="143"/>
      <c r="P34" s="144"/>
      <c r="Q34" s="33"/>
      <c r="R34" s="33"/>
    </row>
    <row r="35" spans="1:18" s="2" customFormat="1" ht="15.75" thickBot="1" x14ac:dyDescent="0.3">
      <c r="A35" t="s">
        <v>30</v>
      </c>
      <c r="B35" s="10">
        <v>26.151666192000004</v>
      </c>
      <c r="C35" s="19">
        <v>47.03396680800001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145"/>
      <c r="M35" s="146"/>
      <c r="N35" s="146"/>
      <c r="O35" s="146"/>
      <c r="P35" s="147"/>
      <c r="Q35" s="33"/>
      <c r="R35" s="33"/>
    </row>
    <row r="36" spans="1:18" s="2" customFormat="1" x14ac:dyDescent="0.25">
      <c r="A36" t="s">
        <v>115</v>
      </c>
      <c r="B36" s="10">
        <v>28.200863915999999</v>
      </c>
      <c r="C36" s="19">
        <v>50.156553816000006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142" t="s">
        <v>579</v>
      </c>
      <c r="M36" s="143"/>
      <c r="N36" s="143"/>
      <c r="O36" s="143"/>
      <c r="P36" s="144"/>
      <c r="Q36" s="33"/>
      <c r="R36" s="33"/>
    </row>
    <row r="37" spans="1:18" s="2" customFormat="1" ht="15.75" thickBot="1" x14ac:dyDescent="0.3">
      <c r="A37" t="s">
        <v>116</v>
      </c>
      <c r="B37" s="10">
        <v>31.323450924000003</v>
      </c>
      <c r="C37" s="19">
        <v>58.450925556000001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145"/>
      <c r="M37" s="146"/>
      <c r="N37" s="146"/>
      <c r="O37" s="146"/>
      <c r="P37" s="147"/>
      <c r="Q37" s="33"/>
      <c r="R37" s="33"/>
    </row>
    <row r="38" spans="1:18" s="2" customFormat="1" x14ac:dyDescent="0.25">
      <c r="A38"/>
      <c r="B38" s="10">
        <v>0</v>
      </c>
      <c r="C38" s="33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L38" s="142" t="s">
        <v>580</v>
      </c>
      <c r="M38" s="143"/>
      <c r="N38" s="143"/>
      <c r="O38" s="143"/>
      <c r="P38" s="144"/>
      <c r="Q38" s="33"/>
      <c r="R38" s="33"/>
    </row>
    <row r="39" spans="1:18" s="2" customFormat="1" ht="15.75" thickBot="1" x14ac:dyDescent="0.3">
      <c r="A39" t="s">
        <v>31</v>
      </c>
      <c r="B39" s="10">
        <v>16.686324324000001</v>
      </c>
      <c r="C39" s="19">
        <v>26.151666192000004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45"/>
      <c r="M39" s="146"/>
      <c r="N39" s="146"/>
      <c r="O39" s="146"/>
      <c r="P39" s="147"/>
      <c r="Q39" s="33"/>
      <c r="R39" s="33"/>
    </row>
    <row r="40" spans="1:18" s="2" customFormat="1" x14ac:dyDescent="0.25">
      <c r="A40" t="s">
        <v>32</v>
      </c>
      <c r="B40" s="10">
        <v>16.686324324000001</v>
      </c>
      <c r="C40" s="19">
        <v>27.127474631999998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142" t="s">
        <v>393</v>
      </c>
      <c r="M40" s="143"/>
      <c r="N40" s="143"/>
      <c r="O40" s="143"/>
      <c r="P40" s="144"/>
      <c r="Q40" s="33"/>
      <c r="R40" s="33"/>
    </row>
    <row r="41" spans="1:18" s="2" customFormat="1" ht="15.75" thickBot="1" x14ac:dyDescent="0.3">
      <c r="A41" t="s">
        <v>33</v>
      </c>
      <c r="B41" s="10">
        <v>17.759713608000002</v>
      </c>
      <c r="C41" s="19">
        <v>29.274253200000004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145"/>
      <c r="M41" s="146"/>
      <c r="N41" s="146"/>
      <c r="O41" s="146"/>
      <c r="P41" s="147"/>
      <c r="Q41" s="33"/>
      <c r="R41" s="33"/>
    </row>
    <row r="42" spans="1:18" s="2" customFormat="1" x14ac:dyDescent="0.25">
      <c r="A42" t="s">
        <v>34</v>
      </c>
      <c r="B42" s="10">
        <v>20.882300615999998</v>
      </c>
      <c r="C42" s="19">
        <v>32.396840208000008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142" t="s">
        <v>581</v>
      </c>
      <c r="M42" s="143"/>
      <c r="N42" s="143"/>
      <c r="O42" s="143"/>
      <c r="P42" s="144"/>
      <c r="Q42" s="33"/>
      <c r="R42" s="33"/>
    </row>
    <row r="43" spans="1:18" s="2" customFormat="1" ht="15.75" thickBot="1" x14ac:dyDescent="0.3">
      <c r="A43" t="s">
        <v>35</v>
      </c>
      <c r="B43" s="10">
        <v>21.955689900000003</v>
      </c>
      <c r="C43" s="19">
        <v>34.446037931999996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145"/>
      <c r="M43" s="146"/>
      <c r="N43" s="146"/>
      <c r="O43" s="146"/>
      <c r="P43" s="147"/>
      <c r="Q43" s="33"/>
      <c r="R43" s="33"/>
    </row>
    <row r="44" spans="1:18" s="2" customFormat="1" x14ac:dyDescent="0.25">
      <c r="A44" t="s">
        <v>36</v>
      </c>
      <c r="B44" s="10">
        <v>22.931498340000001</v>
      </c>
      <c r="C44" s="19">
        <v>38.642014224000008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142" t="s">
        <v>582</v>
      </c>
      <c r="M44" s="143"/>
      <c r="N44" s="143"/>
      <c r="O44" s="143"/>
      <c r="P44" s="144"/>
      <c r="Q44" s="33"/>
      <c r="R44" s="33"/>
    </row>
    <row r="45" spans="1:18" s="2" customFormat="1" ht="15.75" thickBot="1" x14ac:dyDescent="0.3">
      <c r="A45" t="s">
        <v>117</v>
      </c>
      <c r="B45" s="10">
        <v>27.127474631999998</v>
      </c>
      <c r="C45" s="19">
        <v>42.837990515999998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145"/>
      <c r="M45" s="146"/>
      <c r="N45" s="146"/>
      <c r="O45" s="146"/>
      <c r="P45" s="147"/>
      <c r="Q45" s="33"/>
      <c r="R45" s="33"/>
    </row>
    <row r="46" spans="1:18" s="2" customFormat="1" x14ac:dyDescent="0.25">
      <c r="A46" t="s">
        <v>118</v>
      </c>
      <c r="B46" s="10">
        <v>27.127474631999998</v>
      </c>
      <c r="C46" s="19">
        <v>44.88718824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48" t="s">
        <v>585</v>
      </c>
      <c r="M46"/>
      <c r="N46"/>
      <c r="O46"/>
      <c r="P46" s="66"/>
      <c r="Q46" s="33"/>
      <c r="R46" s="33"/>
    </row>
    <row r="47" spans="1:18" s="2" customFormat="1" ht="15.75" thickBot="1" x14ac:dyDescent="0.3">
      <c r="A47" t="s">
        <v>37</v>
      </c>
      <c r="B47" s="10">
        <v>27.127474631999998</v>
      </c>
      <c r="C47" s="19">
        <v>49.083164531999991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145"/>
      <c r="M47" s="146"/>
      <c r="N47" s="146"/>
      <c r="O47" s="146"/>
      <c r="P47" s="147"/>
      <c r="Q47" s="33"/>
      <c r="R47" s="33"/>
    </row>
    <row r="48" spans="1:18" s="2" customFormat="1" x14ac:dyDescent="0.25">
      <c r="A48" t="s">
        <v>119</v>
      </c>
      <c r="B48" s="10">
        <v>30.250061640000006</v>
      </c>
      <c r="C48" s="19">
        <v>53.279140824000002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142" t="s">
        <v>392</v>
      </c>
      <c r="M48" s="143"/>
      <c r="N48" s="143"/>
      <c r="O48" s="143"/>
      <c r="P48" s="144"/>
      <c r="Q48" s="33"/>
      <c r="R48" s="33"/>
    </row>
    <row r="49" spans="1:18" s="2" customFormat="1" ht="15.75" thickBot="1" x14ac:dyDescent="0.3">
      <c r="A49" t="s">
        <v>120</v>
      </c>
      <c r="B49" s="10">
        <v>32.396840208000008</v>
      </c>
      <c r="C49" s="19">
        <v>60.597704124000003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145"/>
      <c r="M49" s="146"/>
      <c r="N49" s="146"/>
      <c r="O49" s="146"/>
      <c r="P49" s="147"/>
      <c r="Q49" s="33"/>
      <c r="R49" s="33"/>
    </row>
    <row r="50" spans="1:18" s="2" customFormat="1" x14ac:dyDescent="0.25">
      <c r="A50"/>
      <c r="B50" s="10">
        <v>0</v>
      </c>
      <c r="C50" s="33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Q50" s="33"/>
      <c r="R50" s="33"/>
    </row>
    <row r="51" spans="1:18" s="2" customFormat="1" x14ac:dyDescent="0.25">
      <c r="A51" t="s">
        <v>38</v>
      </c>
      <c r="B51" s="10">
        <v>17.759713608000002</v>
      </c>
      <c r="C51" s="19">
        <v>27.127474631999998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Q51" s="33"/>
      <c r="R51" s="33"/>
    </row>
    <row r="52" spans="1:18" s="2" customFormat="1" x14ac:dyDescent="0.25">
      <c r="A52" t="s">
        <v>39</v>
      </c>
      <c r="B52" s="10">
        <v>17.759713608000002</v>
      </c>
      <c r="C52" s="19">
        <v>29.274253200000004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Q52" s="33"/>
      <c r="R52" s="33"/>
    </row>
    <row r="53" spans="1:18" s="2" customFormat="1" x14ac:dyDescent="0.25">
      <c r="A53" t="s">
        <v>40</v>
      </c>
      <c r="B53" s="10">
        <v>18.833102891999999</v>
      </c>
      <c r="C53" s="19">
        <v>31.323450924000003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Q53" s="33"/>
      <c r="R53" s="33"/>
    </row>
    <row r="54" spans="1:18" s="2" customFormat="1" x14ac:dyDescent="0.25">
      <c r="A54" t="s">
        <v>41</v>
      </c>
      <c r="B54" s="10">
        <v>20.882300615999998</v>
      </c>
      <c r="C54" s="19">
        <v>34.446037931999996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Q54" s="33"/>
      <c r="R54" s="33"/>
    </row>
    <row r="55" spans="1:18" s="2" customFormat="1" x14ac:dyDescent="0.25">
      <c r="A55" t="s">
        <v>42</v>
      </c>
      <c r="B55" s="10">
        <v>25.078276908000003</v>
      </c>
      <c r="C55" s="19">
        <v>38.642014224000008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Q55" s="33"/>
      <c r="R55" s="33"/>
    </row>
    <row r="56" spans="1:18" s="2" customFormat="1" x14ac:dyDescent="0.25">
      <c r="A56" t="s">
        <v>43</v>
      </c>
      <c r="B56" s="10">
        <v>25.078276908000003</v>
      </c>
      <c r="C56" s="19">
        <v>42.837990515999998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Q56" s="33"/>
      <c r="R56" s="33"/>
    </row>
    <row r="57" spans="1:18" s="2" customFormat="1" x14ac:dyDescent="0.25">
      <c r="A57" t="s">
        <v>121</v>
      </c>
      <c r="B57" s="10">
        <v>27.127474631999998</v>
      </c>
      <c r="C57" s="19">
        <v>47.03396680800001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Q57" s="33"/>
      <c r="R57" s="33"/>
    </row>
    <row r="58" spans="1:18" s="2" customFormat="1" x14ac:dyDescent="0.25">
      <c r="A58" t="s">
        <v>122</v>
      </c>
      <c r="B58" s="10">
        <v>29.274253200000004</v>
      </c>
      <c r="C58" s="19">
        <v>50.156553816000006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Q58" s="33"/>
      <c r="R58" s="33"/>
    </row>
    <row r="59" spans="1:18" s="2" customFormat="1" x14ac:dyDescent="0.25">
      <c r="A59" t="s">
        <v>44</v>
      </c>
      <c r="B59" s="10">
        <v>31.323450924000003</v>
      </c>
      <c r="C59" s="19">
        <v>55.328338548000012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Q59" s="33"/>
      <c r="R59" s="33"/>
    </row>
    <row r="60" spans="1:18" s="2" customFormat="1" x14ac:dyDescent="0.25">
      <c r="A60" t="s">
        <v>123</v>
      </c>
      <c r="B60" s="10">
        <v>35.519427216000004</v>
      </c>
      <c r="C60" s="19">
        <v>61.573512564000005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Q60" s="33"/>
      <c r="R60" s="33"/>
    </row>
    <row r="61" spans="1:18" s="2" customFormat="1" x14ac:dyDescent="0.25">
      <c r="A61" t="s">
        <v>124</v>
      </c>
      <c r="B61" s="10">
        <v>44.88718824</v>
      </c>
      <c r="C61" s="19">
        <v>77.284028448000015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Q61" s="33"/>
      <c r="R61" s="33"/>
    </row>
    <row r="62" spans="1:18" s="2" customFormat="1" x14ac:dyDescent="0.25">
      <c r="A62"/>
      <c r="B62" s="10">
        <v>0</v>
      </c>
      <c r="C62" s="33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Q62" s="33"/>
      <c r="R62" s="33"/>
    </row>
    <row r="63" spans="1:18" s="2" customFormat="1" x14ac:dyDescent="0.25">
      <c r="A63" t="s">
        <v>166</v>
      </c>
      <c r="B63" s="10">
        <v>17.759713608000002</v>
      </c>
      <c r="C63" s="19">
        <v>28.200863915999999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33"/>
      <c r="R63" s="33"/>
    </row>
    <row r="64" spans="1:18" s="2" customFormat="1" x14ac:dyDescent="0.25">
      <c r="A64" t="s">
        <v>167</v>
      </c>
      <c r="B64" s="10">
        <v>19.808911332000001</v>
      </c>
      <c r="C64" s="19">
        <v>30.250061640000006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33"/>
      <c r="R64" s="33"/>
    </row>
    <row r="65" spans="1:18" s="2" customFormat="1" x14ac:dyDescent="0.25">
      <c r="A65" t="s">
        <v>168</v>
      </c>
      <c r="B65" s="10">
        <v>20.882300615999998</v>
      </c>
      <c r="C65" s="19">
        <v>32.396840208000008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33"/>
      <c r="R65" s="33"/>
    </row>
    <row r="66" spans="1:18" s="2" customFormat="1" x14ac:dyDescent="0.25">
      <c r="A66" t="s">
        <v>169</v>
      </c>
      <c r="B66" s="10">
        <v>21.955689900000003</v>
      </c>
      <c r="C66" s="19">
        <v>36.592816499999998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33"/>
      <c r="R66" s="33"/>
    </row>
    <row r="67" spans="1:18" s="2" customFormat="1" x14ac:dyDescent="0.25">
      <c r="A67" t="s">
        <v>170</v>
      </c>
      <c r="B67" s="10">
        <v>25.078276908000003</v>
      </c>
      <c r="C67" s="19">
        <v>39.715403508000001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33"/>
      <c r="R67" s="33"/>
    </row>
    <row r="68" spans="1:18" s="2" customFormat="1" x14ac:dyDescent="0.25">
      <c r="A68" t="s">
        <v>171</v>
      </c>
      <c r="B68" s="10">
        <v>27.127474631999998</v>
      </c>
      <c r="C68" s="19">
        <v>45.960577524000001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33"/>
      <c r="R68" s="33"/>
    </row>
    <row r="69" spans="1:18" s="2" customFormat="1" x14ac:dyDescent="0.25">
      <c r="A69" t="s">
        <v>172</v>
      </c>
      <c r="B69" s="10">
        <v>29.274253200000004</v>
      </c>
      <c r="C69" s="19">
        <v>51.132362255999993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33"/>
      <c r="R69" s="33"/>
    </row>
    <row r="70" spans="1:18" s="2" customFormat="1" x14ac:dyDescent="0.25">
      <c r="A70" t="s">
        <v>173</v>
      </c>
      <c r="B70" s="10">
        <v>31.323450924000003</v>
      </c>
      <c r="C70" s="19">
        <v>53.279140824000002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33"/>
      <c r="R70" s="33"/>
    </row>
    <row r="71" spans="1:18" s="2" customFormat="1" x14ac:dyDescent="0.25">
      <c r="A71" t="s">
        <v>174</v>
      </c>
      <c r="B71" s="10">
        <v>34.446037931999996</v>
      </c>
      <c r="C71" s="19">
        <v>56.401727831999999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33"/>
      <c r="R71" s="33"/>
    </row>
    <row r="72" spans="1:18" s="2" customFormat="1" x14ac:dyDescent="0.25">
      <c r="A72" t="s">
        <v>175</v>
      </c>
      <c r="B72" s="10">
        <v>39.715403508000001</v>
      </c>
      <c r="C72" s="19">
        <v>63.720291132000007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33"/>
      <c r="R72" s="33"/>
    </row>
    <row r="73" spans="1:18" s="2" customFormat="1" x14ac:dyDescent="0.25">
      <c r="A73" t="s">
        <v>176</v>
      </c>
      <c r="B73" s="10">
        <v>50.156553816000006</v>
      </c>
      <c r="C73" s="19">
        <v>79.33322617200001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33"/>
      <c r="R73" s="33"/>
    </row>
    <row r="74" spans="1:18" s="2" customFormat="1" x14ac:dyDescent="0.25">
      <c r="A74"/>
      <c r="B74" s="10">
        <v>0</v>
      </c>
      <c r="C74" s="33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Q74" s="33"/>
      <c r="R74" s="33"/>
    </row>
    <row r="75" spans="1:18" s="2" customFormat="1" x14ac:dyDescent="0.25">
      <c r="A75" t="s">
        <v>51</v>
      </c>
      <c r="B75" s="10">
        <v>19.808911332000001</v>
      </c>
      <c r="C75" s="19">
        <v>30.250061640000006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33"/>
      <c r="R75" s="33"/>
    </row>
    <row r="76" spans="1:18" s="2" customFormat="1" x14ac:dyDescent="0.25">
      <c r="A76" t="s">
        <v>52</v>
      </c>
      <c r="B76" s="10">
        <v>20.882300615999998</v>
      </c>
      <c r="C76" s="19">
        <v>32.396840208000008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33"/>
      <c r="R76" s="33"/>
    </row>
    <row r="77" spans="1:18" s="2" customFormat="1" x14ac:dyDescent="0.25">
      <c r="A77" t="s">
        <v>53</v>
      </c>
      <c r="B77" s="10">
        <v>22.931498340000001</v>
      </c>
      <c r="C77" s="19">
        <v>34.446037931999996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33"/>
      <c r="R77" s="33"/>
    </row>
    <row r="78" spans="1:18" s="2" customFormat="1" x14ac:dyDescent="0.25">
      <c r="A78" t="s">
        <v>54</v>
      </c>
      <c r="B78" s="10">
        <v>25.078276908000003</v>
      </c>
      <c r="C78" s="19">
        <v>37.568624939999999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33"/>
      <c r="R78" s="33"/>
    </row>
    <row r="79" spans="1:18" s="2" customFormat="1" x14ac:dyDescent="0.25">
      <c r="A79" t="s">
        <v>55</v>
      </c>
      <c r="B79" s="10">
        <v>28.200863915999999</v>
      </c>
      <c r="C79" s="19">
        <v>41.764601231999997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33"/>
      <c r="R79" s="33"/>
    </row>
    <row r="80" spans="1:18" s="2" customFormat="1" x14ac:dyDescent="0.25">
      <c r="A80" t="s">
        <v>56</v>
      </c>
      <c r="B80" s="10">
        <v>32.396840208000008</v>
      </c>
      <c r="C80" s="19">
        <v>48.009775248000004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33"/>
      <c r="R80" s="33"/>
    </row>
    <row r="81" spans="1:18" s="2" customFormat="1" x14ac:dyDescent="0.25">
      <c r="A81" t="s">
        <v>177</v>
      </c>
      <c r="B81" s="10">
        <v>34.446037931999996</v>
      </c>
      <c r="C81" s="10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33"/>
      <c r="R81" s="33"/>
    </row>
    <row r="82" spans="1:18" s="2" customFormat="1" x14ac:dyDescent="0.25">
      <c r="A82" t="s">
        <v>178</v>
      </c>
      <c r="B82" s="10">
        <v>36.592816499999998</v>
      </c>
      <c r="C82" s="10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33"/>
      <c r="R82" s="33"/>
    </row>
    <row r="83" spans="1:18" s="2" customFormat="1" x14ac:dyDescent="0.25">
      <c r="A83" t="s">
        <v>179</v>
      </c>
      <c r="B83" s="10">
        <v>39.715403508000001</v>
      </c>
      <c r="C83" s="10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33"/>
      <c r="R83" s="33"/>
    </row>
    <row r="84" spans="1:18" s="2" customFormat="1" x14ac:dyDescent="0.25">
      <c r="A84" t="s">
        <v>180</v>
      </c>
      <c r="B84" s="10">
        <v>44.88718824</v>
      </c>
      <c r="C84" s="10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33"/>
      <c r="R84" s="33"/>
    </row>
    <row r="85" spans="1:18" s="2" customFormat="1" x14ac:dyDescent="0.25">
      <c r="A85" t="s">
        <v>181</v>
      </c>
      <c r="B85" s="10">
        <v>58.450925556000001</v>
      </c>
      <c r="C85" s="10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33"/>
      <c r="R85" s="33"/>
    </row>
    <row r="86" spans="1:18" s="2" customFormat="1" x14ac:dyDescent="0.25">
      <c r="A86" t="s">
        <v>8</v>
      </c>
      <c r="B86" s="10">
        <v>0</v>
      </c>
      <c r="C86" s="33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Q86" s="33"/>
      <c r="R86" s="33"/>
    </row>
    <row r="87" spans="1:18" s="2" customFormat="1" x14ac:dyDescent="0.25">
      <c r="A87" t="s">
        <v>63</v>
      </c>
      <c r="B87" s="10">
        <v>21.955689900000003</v>
      </c>
      <c r="C87" s="19">
        <v>31.323450924000003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33"/>
      <c r="R87" s="33"/>
    </row>
    <row r="88" spans="1:18" s="2" customFormat="1" x14ac:dyDescent="0.25">
      <c r="A88" t="s">
        <v>64</v>
      </c>
      <c r="B88" s="10">
        <v>24.004887624000002</v>
      </c>
      <c r="C88" s="19">
        <v>33.372648648000002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33"/>
      <c r="R88" s="33"/>
    </row>
    <row r="89" spans="1:18" s="2" customFormat="1" x14ac:dyDescent="0.25">
      <c r="A89" t="s">
        <v>65</v>
      </c>
      <c r="B89" s="10">
        <v>26.151666192000004</v>
      </c>
      <c r="C89" s="19">
        <v>35.519427216000004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33"/>
      <c r="R89" s="33"/>
    </row>
    <row r="90" spans="1:18" s="2" customFormat="1" x14ac:dyDescent="0.25">
      <c r="A90" t="s">
        <v>66</v>
      </c>
      <c r="B90" s="10">
        <v>27.127474631999998</v>
      </c>
      <c r="C90" s="19">
        <v>38.642014224000008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33"/>
      <c r="R90" s="33"/>
    </row>
    <row r="91" spans="1:18" s="2" customFormat="1" x14ac:dyDescent="0.25">
      <c r="A91" t="s">
        <v>67</v>
      </c>
      <c r="B91" s="10">
        <v>31.323450924000003</v>
      </c>
      <c r="C91" s="19">
        <v>42.837990515999998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33"/>
      <c r="R91" s="33"/>
    </row>
    <row r="92" spans="1:18" s="2" customFormat="1" x14ac:dyDescent="0.25">
      <c r="A92" t="s">
        <v>68</v>
      </c>
      <c r="B92" s="10">
        <v>33.372648648000002</v>
      </c>
      <c r="C92" s="19">
        <v>49.083164531999991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33"/>
      <c r="R92" s="33"/>
    </row>
    <row r="93" spans="1:18" s="2" customFormat="1" x14ac:dyDescent="0.25">
      <c r="A93" t="s">
        <v>128</v>
      </c>
      <c r="B93" s="10">
        <v>38.642014224000008</v>
      </c>
      <c r="C93" s="10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33"/>
      <c r="R93" s="33"/>
    </row>
    <row r="94" spans="1:18" s="2" customFormat="1" x14ac:dyDescent="0.25">
      <c r="A94" t="s">
        <v>129</v>
      </c>
      <c r="B94" s="10">
        <v>41.764601231999997</v>
      </c>
      <c r="C94" s="10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33"/>
      <c r="R94" s="33"/>
    </row>
    <row r="95" spans="1:18" s="2" customFormat="1" x14ac:dyDescent="0.25">
      <c r="A95" t="s">
        <v>130</v>
      </c>
      <c r="B95" s="10">
        <v>43.802956639999998</v>
      </c>
      <c r="C95" s="10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33"/>
      <c r="R95" s="33"/>
    </row>
    <row r="96" spans="1:18" s="2" customFormat="1" x14ac:dyDescent="0.25">
      <c r="A96" t="s">
        <v>131</v>
      </c>
      <c r="B96" s="10">
        <v>49.083164531999991</v>
      </c>
      <c r="C96" s="10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33"/>
      <c r="R96" s="33"/>
    </row>
    <row r="97" spans="1:18" s="2" customFormat="1" x14ac:dyDescent="0.25">
      <c r="A97" t="s">
        <v>132</v>
      </c>
      <c r="B97" s="10">
        <v>65.769488856000024</v>
      </c>
      <c r="C97" s="10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33"/>
      <c r="R97" s="33"/>
    </row>
    <row r="98" spans="1:18" s="2" customFormat="1" x14ac:dyDescent="0.25">
      <c r="A98" t="s">
        <v>8</v>
      </c>
      <c r="B98" s="10">
        <v>0</v>
      </c>
      <c r="C98" s="33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Q98" s="33"/>
      <c r="R98" s="33"/>
    </row>
    <row r="99" spans="1:18" s="2" customFormat="1" x14ac:dyDescent="0.25">
      <c r="A99" t="s">
        <v>69</v>
      </c>
      <c r="B99" s="10">
        <v>21.955689900000003</v>
      </c>
      <c r="C99" s="19">
        <v>32.396840208000008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33"/>
      <c r="R99" s="33"/>
    </row>
    <row r="100" spans="1:18" s="2" customFormat="1" x14ac:dyDescent="0.25">
      <c r="A100" t="s">
        <v>70</v>
      </c>
      <c r="B100" s="10">
        <v>25.078276908000003</v>
      </c>
      <c r="C100" s="19">
        <v>33.372648648000002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33"/>
      <c r="R100" s="33"/>
    </row>
    <row r="101" spans="1:18" s="2" customFormat="1" x14ac:dyDescent="0.25">
      <c r="A101" t="s">
        <v>71</v>
      </c>
      <c r="B101" s="10">
        <v>26.151666192000004</v>
      </c>
      <c r="C101" s="19">
        <v>36.592816499999998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33"/>
      <c r="R101" s="33"/>
    </row>
    <row r="102" spans="1:18" s="2" customFormat="1" x14ac:dyDescent="0.25">
      <c r="A102" t="s">
        <v>72</v>
      </c>
      <c r="B102" s="10">
        <v>27.127474631999998</v>
      </c>
      <c r="C102" s="19">
        <v>40.691211948000003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33"/>
      <c r="R102" s="33"/>
    </row>
    <row r="103" spans="1:18" s="2" customFormat="1" x14ac:dyDescent="0.25">
      <c r="A103" t="s">
        <v>73</v>
      </c>
      <c r="B103" s="10">
        <v>31.323450924000003</v>
      </c>
      <c r="C103" s="19">
        <v>43.813798956000007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33"/>
      <c r="R103" s="33"/>
    </row>
    <row r="104" spans="1:18" s="2" customFormat="1" x14ac:dyDescent="0.25">
      <c r="A104" t="s">
        <v>74</v>
      </c>
      <c r="B104" s="10">
        <v>34.446037931999996</v>
      </c>
      <c r="C104" s="19">
        <v>51.132362255999993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33"/>
      <c r="R104" s="33"/>
    </row>
    <row r="105" spans="1:18" s="2" customFormat="1" x14ac:dyDescent="0.25">
      <c r="A105" t="s">
        <v>133</v>
      </c>
      <c r="B105" s="10">
        <v>0</v>
      </c>
      <c r="C105" s="10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33"/>
      <c r="R105" s="33"/>
    </row>
    <row r="106" spans="1:18" s="2" customFormat="1" x14ac:dyDescent="0.25">
      <c r="A106" t="s">
        <v>134</v>
      </c>
      <c r="B106" s="10">
        <v>0</v>
      </c>
      <c r="C106" s="10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33"/>
      <c r="R106" s="33"/>
    </row>
    <row r="107" spans="1:18" s="2" customFormat="1" x14ac:dyDescent="0.25">
      <c r="A107" t="s">
        <v>135</v>
      </c>
      <c r="B107" s="10">
        <v>0</v>
      </c>
      <c r="C107" s="10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33"/>
      <c r="R107" s="33"/>
    </row>
    <row r="108" spans="1:18" s="2" customFormat="1" x14ac:dyDescent="0.25">
      <c r="A108" t="s">
        <v>136</v>
      </c>
      <c r="B108" s="10">
        <v>0</v>
      </c>
      <c r="C108" s="10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33"/>
      <c r="R108" s="33"/>
    </row>
    <row r="109" spans="1:18" s="2" customFormat="1" x14ac:dyDescent="0.25">
      <c r="A109" t="s">
        <v>137</v>
      </c>
      <c r="B109" s="10">
        <v>0</v>
      </c>
      <c r="C109" s="10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33"/>
      <c r="R109" s="33"/>
    </row>
    <row r="110" spans="1:18" s="2" customFormat="1" x14ac:dyDescent="0.25">
      <c r="A110" t="s">
        <v>8</v>
      </c>
      <c r="B110" s="10">
        <v>0</v>
      </c>
      <c r="C110" s="33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Q110" s="33"/>
      <c r="R110" s="33"/>
    </row>
    <row r="111" spans="1:18" s="2" customFormat="1" x14ac:dyDescent="0.25">
      <c r="A111" t="s">
        <v>75</v>
      </c>
      <c r="B111" s="10">
        <v>22.931498340000001</v>
      </c>
      <c r="C111" s="19">
        <v>32.396840208000008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33"/>
      <c r="R111" s="33"/>
    </row>
    <row r="112" spans="1:18" s="2" customFormat="1" x14ac:dyDescent="0.25">
      <c r="A112" t="s">
        <v>76</v>
      </c>
      <c r="B112" s="10">
        <v>26.151666192000004</v>
      </c>
      <c r="C112" s="19">
        <v>34.446037931999996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33"/>
      <c r="R112" s="33"/>
    </row>
    <row r="113" spans="1:18" s="2" customFormat="1" x14ac:dyDescent="0.25">
      <c r="A113" t="s">
        <v>77</v>
      </c>
      <c r="B113" s="10">
        <v>27.127474631999998</v>
      </c>
      <c r="C113" s="19">
        <v>38.642014224000008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33"/>
      <c r="R113" s="33"/>
    </row>
    <row r="114" spans="1:18" s="2" customFormat="1" x14ac:dyDescent="0.25">
      <c r="A114" t="s">
        <v>78</v>
      </c>
      <c r="B114" s="10">
        <v>29.274253200000004</v>
      </c>
      <c r="C114" s="19">
        <v>41.764601231999997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33"/>
      <c r="R114" s="33"/>
    </row>
    <row r="115" spans="1:18" s="2" customFormat="1" x14ac:dyDescent="0.25">
      <c r="A115" t="s">
        <v>79</v>
      </c>
      <c r="B115" s="10">
        <v>32.396840208000008</v>
      </c>
      <c r="C115" s="19">
        <v>45.960577524000001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33"/>
      <c r="R115" s="33"/>
    </row>
    <row r="116" spans="1:18" s="2" customFormat="1" x14ac:dyDescent="0.25">
      <c r="A116" t="s">
        <v>80</v>
      </c>
      <c r="B116" s="10">
        <v>36.592816499999998</v>
      </c>
      <c r="C116" s="19">
        <v>52.205751540000009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33"/>
      <c r="R116" s="33"/>
    </row>
    <row r="117" spans="1:18" s="2" customFormat="1" x14ac:dyDescent="0.25">
      <c r="A117" t="s">
        <v>138</v>
      </c>
      <c r="B117" s="10">
        <v>40.691211948000003</v>
      </c>
      <c r="C117" s="10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33"/>
      <c r="R117" s="33"/>
    </row>
    <row r="118" spans="1:18" s="2" customFormat="1" x14ac:dyDescent="0.25">
      <c r="A118" t="s">
        <v>139</v>
      </c>
      <c r="B118" s="10">
        <v>44.88718824</v>
      </c>
      <c r="C118" s="10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33"/>
      <c r="R118" s="33"/>
    </row>
    <row r="119" spans="1:18" s="2" customFormat="1" x14ac:dyDescent="0.25">
      <c r="A119" t="s">
        <v>140</v>
      </c>
      <c r="B119" s="10">
        <v>48.009775248000004</v>
      </c>
      <c r="C119" s="10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33"/>
      <c r="R119" s="33"/>
    </row>
    <row r="120" spans="1:18" s="2" customFormat="1" x14ac:dyDescent="0.25">
      <c r="A120" t="s">
        <v>141</v>
      </c>
      <c r="B120" s="10">
        <v>51.132362255999993</v>
      </c>
      <c r="C120" s="10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33"/>
      <c r="R120" s="33"/>
    </row>
    <row r="121" spans="1:18" s="2" customFormat="1" x14ac:dyDescent="0.25">
      <c r="A121" t="s">
        <v>142</v>
      </c>
      <c r="B121" s="10">
        <v>68.892075863999992</v>
      </c>
      <c r="C121" s="10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33"/>
      <c r="R121" s="33"/>
    </row>
    <row r="122" spans="1:18" s="2" customFormat="1" x14ac:dyDescent="0.25">
      <c r="A122"/>
      <c r="B122" s="10">
        <v>0</v>
      </c>
      <c r="C122" s="33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Q122" s="33"/>
      <c r="R122" s="33"/>
    </row>
    <row r="123" spans="1:18" s="2" customFormat="1" x14ac:dyDescent="0.25">
      <c r="A123" t="s">
        <v>81</v>
      </c>
      <c r="B123" s="10">
        <v>24.004887624000002</v>
      </c>
      <c r="C123" s="19">
        <v>34.446037931999996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33"/>
      <c r="R123" s="33"/>
    </row>
    <row r="124" spans="1:18" s="2" customFormat="1" x14ac:dyDescent="0.25">
      <c r="A124" t="s">
        <v>82</v>
      </c>
      <c r="B124" s="10">
        <v>26.151666192000004</v>
      </c>
      <c r="C124" s="19">
        <v>37.568624939999999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33"/>
      <c r="R124" s="33"/>
    </row>
    <row r="125" spans="1:18" s="2" customFormat="1" x14ac:dyDescent="0.25">
      <c r="A125" t="s">
        <v>83</v>
      </c>
      <c r="B125" s="10">
        <v>30.250061640000006</v>
      </c>
      <c r="C125" s="19">
        <v>41.764601232000004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33"/>
      <c r="R125" s="33"/>
    </row>
    <row r="126" spans="1:18" s="2" customFormat="1" x14ac:dyDescent="0.25">
      <c r="A126" t="s">
        <v>84</v>
      </c>
      <c r="B126" s="10">
        <v>33.372648648000002</v>
      </c>
      <c r="C126" s="19">
        <v>45.960577524000001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33"/>
      <c r="R126" s="33"/>
    </row>
    <row r="127" spans="1:18" s="2" customFormat="1" x14ac:dyDescent="0.25">
      <c r="A127" t="s">
        <v>85</v>
      </c>
      <c r="B127" s="10">
        <v>35.519427216000004</v>
      </c>
      <c r="C127" s="19">
        <v>49.083164531999991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33"/>
      <c r="R127" s="33"/>
    </row>
    <row r="128" spans="1:18" s="2" customFormat="1" x14ac:dyDescent="0.25">
      <c r="A128" t="s">
        <v>86</v>
      </c>
      <c r="B128" s="10">
        <v>39.715403508000001</v>
      </c>
      <c r="C128" s="19">
        <v>56.401727831999999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33"/>
      <c r="R128" s="33"/>
    </row>
    <row r="129" spans="1:18" s="2" customFormat="1" x14ac:dyDescent="0.25">
      <c r="A129" t="s">
        <v>143</v>
      </c>
      <c r="B129" s="10">
        <v>42.837990515999998</v>
      </c>
      <c r="C129" s="10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33"/>
      <c r="R129" s="33"/>
    </row>
    <row r="130" spans="1:18" s="2" customFormat="1" x14ac:dyDescent="0.25">
      <c r="A130" t="s">
        <v>144</v>
      </c>
      <c r="B130" s="10">
        <v>48.009775248000004</v>
      </c>
      <c r="C130" s="10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33"/>
      <c r="R130" s="33"/>
    </row>
    <row r="131" spans="1:18" s="2" customFormat="1" x14ac:dyDescent="0.25">
      <c r="A131" t="s">
        <v>145</v>
      </c>
      <c r="B131" s="10">
        <v>51.132362255999993</v>
      </c>
      <c r="C131" s="10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33"/>
      <c r="R131" s="33"/>
    </row>
    <row r="132" spans="1:18" s="2" customFormat="1" x14ac:dyDescent="0.25">
      <c r="A132" t="s">
        <v>146</v>
      </c>
      <c r="B132" s="10">
        <v>54.254949263999997</v>
      </c>
      <c r="C132" s="10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Q132" s="33"/>
      <c r="R132" s="33"/>
    </row>
    <row r="133" spans="1:18" s="2" customFormat="1" x14ac:dyDescent="0.25">
      <c r="A133" t="s">
        <v>147</v>
      </c>
      <c r="B133" s="10">
        <v>73.088052156000018</v>
      </c>
      <c r="C133" s="10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33"/>
      <c r="R133" s="33"/>
    </row>
    <row r="134" spans="1:18" s="2" customFormat="1" x14ac:dyDescent="0.25">
      <c r="A134"/>
      <c r="B134" s="10">
        <v>0</v>
      </c>
      <c r="C134" s="33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Q134" s="33"/>
      <c r="R134" s="33"/>
    </row>
    <row r="135" spans="1:18" s="2" customFormat="1" x14ac:dyDescent="0.25">
      <c r="A135" t="s">
        <v>182</v>
      </c>
      <c r="B135" s="10">
        <v>26.151666192000004</v>
      </c>
      <c r="C135" s="19">
        <v>37.568624939999999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33"/>
      <c r="R135" s="33"/>
    </row>
    <row r="136" spans="1:18" s="2" customFormat="1" x14ac:dyDescent="0.25">
      <c r="A136" t="s">
        <v>183</v>
      </c>
      <c r="B136" s="10">
        <v>30.250061640000006</v>
      </c>
      <c r="C136" s="19">
        <v>41.764601231999997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33"/>
      <c r="R136" s="33"/>
    </row>
    <row r="137" spans="1:18" s="2" customFormat="1" x14ac:dyDescent="0.25">
      <c r="A137" t="s">
        <v>184</v>
      </c>
      <c r="B137" s="10">
        <v>35.519427216000004</v>
      </c>
      <c r="C137" s="19">
        <v>48.009775248000004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33"/>
      <c r="R137" s="33"/>
    </row>
    <row r="138" spans="1:18" s="2" customFormat="1" x14ac:dyDescent="0.25">
      <c r="A138" t="s">
        <v>185</v>
      </c>
      <c r="B138" s="10">
        <v>39.715403508000001</v>
      </c>
      <c r="C138" s="19">
        <v>53.279140824000002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33"/>
      <c r="R138" s="33"/>
    </row>
    <row r="139" spans="1:18" s="2" customFormat="1" x14ac:dyDescent="0.25">
      <c r="A139" t="s">
        <v>186</v>
      </c>
      <c r="B139" s="10">
        <v>43.813798956000007</v>
      </c>
      <c r="C139" s="19">
        <v>58.450925556000001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33"/>
      <c r="R139" s="33"/>
    </row>
    <row r="140" spans="1:18" s="2" customFormat="1" x14ac:dyDescent="0.25">
      <c r="A140" t="s">
        <v>187</v>
      </c>
      <c r="B140" s="10">
        <v>52.205751540000009</v>
      </c>
      <c r="C140" s="19">
        <v>68.892075863999992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33"/>
      <c r="R140" s="33"/>
    </row>
    <row r="141" spans="1:18" s="2" customFormat="1" x14ac:dyDescent="0.25">
      <c r="A141" t="s">
        <v>188</v>
      </c>
      <c r="B141" s="10">
        <v>54.254949263999997</v>
      </c>
      <c r="C141" s="10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33"/>
      <c r="R141" s="33"/>
    </row>
    <row r="142" spans="1:18" s="2" customFormat="1" x14ac:dyDescent="0.25">
      <c r="A142" t="s">
        <v>189</v>
      </c>
      <c r="B142" s="10">
        <v>56.401727831999999</v>
      </c>
      <c r="C142" s="10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33"/>
      <c r="R142" s="33"/>
    </row>
    <row r="143" spans="1:18" s="2" customFormat="1" x14ac:dyDescent="0.25">
      <c r="A143" t="s">
        <v>190</v>
      </c>
      <c r="B143" s="10">
        <v>59.524314840000002</v>
      </c>
      <c r="C143" s="10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33"/>
      <c r="R143" s="33"/>
    </row>
    <row r="144" spans="1:18" s="2" customFormat="1" x14ac:dyDescent="0.25">
      <c r="A144" t="s">
        <v>191</v>
      </c>
      <c r="B144" s="10">
        <v>62.646901848000006</v>
      </c>
      <c r="C144" s="10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33"/>
      <c r="R144" s="33"/>
    </row>
    <row r="145" spans="1:18" s="2" customFormat="1" x14ac:dyDescent="0.25">
      <c r="A145" t="s">
        <v>192</v>
      </c>
      <c r="B145" s="10">
        <v>75.137249879999999</v>
      </c>
      <c r="C145" s="10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33"/>
      <c r="R145" s="33"/>
    </row>
    <row r="146" spans="1:18" s="2" customFormat="1" x14ac:dyDescent="0.25">
      <c r="A146"/>
      <c r="B146" s="10">
        <v>0</v>
      </c>
      <c r="C146" s="33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Q146" s="33"/>
      <c r="R146" s="33"/>
    </row>
    <row r="147" spans="1:18" s="2" customFormat="1" x14ac:dyDescent="0.25">
      <c r="A147" t="s">
        <v>193</v>
      </c>
      <c r="B147" s="10">
        <v>29.274253200000004</v>
      </c>
      <c r="C147" s="19">
        <v>40.691211948000003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33"/>
      <c r="R147" s="33"/>
    </row>
    <row r="148" spans="1:18" s="2" customFormat="1" x14ac:dyDescent="0.25">
      <c r="A148" t="s">
        <v>194</v>
      </c>
      <c r="B148" s="10">
        <v>32.396840208000008</v>
      </c>
      <c r="C148" s="19">
        <v>43.813798956000007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33"/>
      <c r="R148" s="33"/>
    </row>
    <row r="149" spans="1:18" s="2" customFormat="1" x14ac:dyDescent="0.25">
      <c r="A149" t="s">
        <v>195</v>
      </c>
      <c r="B149" s="10">
        <v>44.88718824</v>
      </c>
      <c r="C149" s="19">
        <v>57.475117116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33"/>
      <c r="R149" s="33"/>
    </row>
    <row r="150" spans="1:18" s="2" customFormat="1" x14ac:dyDescent="0.25">
      <c r="A150" t="s">
        <v>196</v>
      </c>
      <c r="B150" s="10">
        <v>50.156553816000006</v>
      </c>
      <c r="C150" s="19">
        <v>63.720291132000007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33"/>
      <c r="R150" s="33"/>
    </row>
    <row r="151" spans="1:18" s="2" customFormat="1" x14ac:dyDescent="0.25">
      <c r="A151" t="s">
        <v>197</v>
      </c>
      <c r="B151" s="10">
        <v>54.254949263999997</v>
      </c>
      <c r="C151" s="19">
        <v>68.892075863999992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33"/>
      <c r="R151" s="33"/>
    </row>
    <row r="152" spans="1:18" s="2" customFormat="1" x14ac:dyDescent="0.25">
      <c r="A152" t="s">
        <v>198</v>
      </c>
      <c r="B152" s="10">
        <v>60.597704124000003</v>
      </c>
      <c r="C152" s="19">
        <v>77.284028448000015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33"/>
      <c r="R152" s="33"/>
    </row>
    <row r="153" spans="1:18" s="2" customFormat="1" x14ac:dyDescent="0.25">
      <c r="A153" t="s">
        <v>199</v>
      </c>
      <c r="B153" s="10">
        <v>63.720291132000007</v>
      </c>
      <c r="C153" s="10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33"/>
      <c r="R153" s="33"/>
    </row>
    <row r="154" spans="1:18" s="2" customFormat="1" x14ac:dyDescent="0.25">
      <c r="A154" t="s">
        <v>200</v>
      </c>
      <c r="B154" s="10">
        <v>66.84287814000001</v>
      </c>
      <c r="C154" s="10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33"/>
      <c r="R154" s="33"/>
    </row>
    <row r="155" spans="1:18" s="2" customFormat="1" x14ac:dyDescent="0.25">
      <c r="A155" t="s">
        <v>201</v>
      </c>
      <c r="B155" s="10">
        <v>68.892075863999992</v>
      </c>
      <c r="C155" s="10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33"/>
      <c r="R155" s="33"/>
    </row>
    <row r="156" spans="1:18" s="2" customFormat="1" x14ac:dyDescent="0.25">
      <c r="A156" t="s">
        <v>202</v>
      </c>
      <c r="B156" s="10">
        <v>72.014662872000017</v>
      </c>
      <c r="C156" s="10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33"/>
      <c r="R156" s="33"/>
    </row>
    <row r="157" spans="1:18" s="2" customFormat="1" x14ac:dyDescent="0.25">
      <c r="A157" t="s">
        <v>203</v>
      </c>
      <c r="B157" s="10">
        <v>78.357417732000002</v>
      </c>
      <c r="C157" s="10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33"/>
      <c r="R157" s="33"/>
    </row>
    <row r="158" spans="1:18" s="2" customFormat="1" x14ac:dyDescent="0.25">
      <c r="A158"/>
      <c r="B158" s="10">
        <v>0</v>
      </c>
      <c r="C158" s="33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Q158" s="33"/>
      <c r="R158" s="33"/>
    </row>
    <row r="159" spans="1:18" s="2" customFormat="1" x14ac:dyDescent="0.25">
      <c r="A159" t="s">
        <v>204</v>
      </c>
      <c r="B159" s="10">
        <v>38.642014224000008</v>
      </c>
      <c r="C159" s="19">
        <v>50.156553816000006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33"/>
      <c r="R159" s="33"/>
    </row>
    <row r="160" spans="1:18" s="2" customFormat="1" x14ac:dyDescent="0.25">
      <c r="A160" t="s">
        <v>205</v>
      </c>
      <c r="B160" s="10">
        <v>42.837990515999998</v>
      </c>
      <c r="C160" s="19">
        <v>55.328338548000012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33"/>
      <c r="R160" s="33"/>
    </row>
    <row r="161" spans="1:18" s="2" customFormat="1" x14ac:dyDescent="0.25">
      <c r="A161" t="s">
        <v>206</v>
      </c>
      <c r="B161" s="10">
        <v>47.03396680800001</v>
      </c>
      <c r="C161" s="19">
        <v>60.597704124000003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33"/>
      <c r="R161" s="33"/>
    </row>
    <row r="162" spans="1:18" s="2" customFormat="1" x14ac:dyDescent="0.25">
      <c r="A162" t="s">
        <v>207</v>
      </c>
      <c r="B162" s="10">
        <v>51.132362255999993</v>
      </c>
      <c r="C162" s="19">
        <v>64.696099572000008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33"/>
      <c r="R162" s="33"/>
    </row>
    <row r="163" spans="1:18" s="2" customFormat="1" x14ac:dyDescent="0.25">
      <c r="A163" t="s">
        <v>208</v>
      </c>
      <c r="B163" s="10">
        <v>55.328338548000012</v>
      </c>
      <c r="C163" s="19">
        <v>71.038854432000008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33"/>
      <c r="R163" s="33"/>
    </row>
    <row r="164" spans="1:18" s="2" customFormat="1" x14ac:dyDescent="0.25">
      <c r="A164" t="s">
        <v>209</v>
      </c>
      <c r="B164" s="10">
        <v>63.720291132000007</v>
      </c>
      <c r="C164" s="19">
        <v>80.406615456000011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33"/>
      <c r="R164" s="33"/>
    </row>
    <row r="165" spans="1:18" s="2" customFormat="1" x14ac:dyDescent="0.25">
      <c r="A165" t="s">
        <v>210</v>
      </c>
      <c r="B165" s="10">
        <v>65.769488856000024</v>
      </c>
      <c r="C165" s="10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33"/>
      <c r="R165" s="33"/>
    </row>
    <row r="166" spans="1:18" s="2" customFormat="1" x14ac:dyDescent="0.25">
      <c r="A166" t="s">
        <v>211</v>
      </c>
      <c r="B166" s="10">
        <v>67.916267423999997</v>
      </c>
      <c r="C166" s="10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33"/>
      <c r="R166" s="33"/>
    </row>
    <row r="167" spans="1:18" s="2" customFormat="1" x14ac:dyDescent="0.25">
      <c r="A167" t="s">
        <v>212</v>
      </c>
      <c r="B167" s="10">
        <v>71.038854432000008</v>
      </c>
      <c r="C167" s="10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33"/>
      <c r="R167" s="33"/>
    </row>
    <row r="168" spans="1:18" s="2" customFormat="1" x14ac:dyDescent="0.25">
      <c r="A168" t="s">
        <v>213</v>
      </c>
      <c r="B168" s="10">
        <v>74.161441440000004</v>
      </c>
      <c r="C168" s="10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33"/>
      <c r="R168" s="33"/>
    </row>
    <row r="169" spans="1:18" s="2" customFormat="1" x14ac:dyDescent="0.25">
      <c r="A169" t="s">
        <v>214</v>
      </c>
      <c r="B169" s="10">
        <v>81.480004739999998</v>
      </c>
      <c r="C169" s="10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33"/>
      <c r="R169" s="33"/>
    </row>
    <row r="170" spans="1:18" s="2" customFormat="1" x14ac:dyDescent="0.25">
      <c r="A170"/>
      <c r="B170" s="10">
        <v>0</v>
      </c>
      <c r="C170" s="33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Q170" s="33"/>
      <c r="R170" s="33"/>
    </row>
    <row r="171" spans="1:18" s="2" customFormat="1" x14ac:dyDescent="0.25">
      <c r="A171" t="s">
        <v>215</v>
      </c>
      <c r="B171" s="10">
        <v>44.88718824</v>
      </c>
      <c r="C171" s="19">
        <v>56.401727831999999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33"/>
      <c r="R171" s="33"/>
    </row>
    <row r="172" spans="1:18" s="2" customFormat="1" x14ac:dyDescent="0.25">
      <c r="A172" t="s">
        <v>216</v>
      </c>
      <c r="B172" s="10">
        <v>49.083164531999991</v>
      </c>
      <c r="C172" s="19">
        <v>61.573512564000005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33"/>
      <c r="R172" s="33"/>
    </row>
    <row r="173" spans="1:18" s="2" customFormat="1" x14ac:dyDescent="0.25">
      <c r="A173" t="s">
        <v>217</v>
      </c>
      <c r="B173" s="10">
        <v>54.254949263999997</v>
      </c>
      <c r="C173" s="19">
        <v>66.84287814000001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33"/>
      <c r="R173" s="33"/>
    </row>
    <row r="174" spans="1:18" s="2" customFormat="1" x14ac:dyDescent="0.25">
      <c r="A174" t="s">
        <v>218</v>
      </c>
      <c r="B174" s="10">
        <v>57.475117116</v>
      </c>
      <c r="C174" s="19">
        <v>72.014662872000017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33"/>
      <c r="R174" s="33"/>
    </row>
    <row r="175" spans="1:18" s="2" customFormat="1" x14ac:dyDescent="0.25">
      <c r="A175" t="s">
        <v>219</v>
      </c>
      <c r="B175" s="10">
        <v>62.646901848000006</v>
      </c>
      <c r="C175" s="19">
        <v>77.284028448000015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33"/>
      <c r="R175" s="33"/>
    </row>
    <row r="176" spans="1:18" s="2" customFormat="1" x14ac:dyDescent="0.25">
      <c r="A176" t="s">
        <v>220</v>
      </c>
      <c r="B176" s="10">
        <v>74.161441440000004</v>
      </c>
      <c r="C176" s="19">
        <v>91.921155048000003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33"/>
      <c r="R176" s="33"/>
    </row>
    <row r="177" spans="1:18" s="2" customFormat="1" x14ac:dyDescent="0.25">
      <c r="A177" t="s">
        <v>221</v>
      </c>
      <c r="B177" s="10">
        <v>76.210639164</v>
      </c>
      <c r="C177" s="10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33"/>
      <c r="R177" s="33"/>
    </row>
    <row r="178" spans="1:18" s="2" customFormat="1" x14ac:dyDescent="0.25">
      <c r="A178" t="s">
        <v>222</v>
      </c>
      <c r="B178" s="10">
        <v>78.357417732000002</v>
      </c>
      <c r="C178" s="10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33"/>
      <c r="R178" s="33"/>
    </row>
    <row r="179" spans="1:18" s="2" customFormat="1" x14ac:dyDescent="0.25">
      <c r="A179" t="s">
        <v>223</v>
      </c>
      <c r="B179" s="10">
        <v>81.480004739999998</v>
      </c>
      <c r="C179" s="10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33"/>
      <c r="R179" s="33"/>
    </row>
    <row r="180" spans="1:18" s="2" customFormat="1" x14ac:dyDescent="0.25">
      <c r="A180" t="s">
        <v>224</v>
      </c>
      <c r="B180" s="10">
        <v>84.602591748000009</v>
      </c>
      <c r="C180" s="10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33"/>
      <c r="R180" s="33"/>
    </row>
    <row r="181" spans="1:18" s="2" customFormat="1" x14ac:dyDescent="0.25">
      <c r="A181" t="s">
        <v>225</v>
      </c>
      <c r="B181" s="10">
        <v>89.774376480000001</v>
      </c>
      <c r="C181" s="10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33"/>
      <c r="R181" s="33"/>
    </row>
    <row r="182" spans="1:18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Q182" s="33"/>
      <c r="R182" s="33"/>
    </row>
    <row r="183" spans="1:18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Q183" s="33"/>
      <c r="R183" s="33"/>
    </row>
    <row r="184" spans="1:18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Q184" s="33"/>
      <c r="R184" s="33"/>
    </row>
    <row r="185" spans="1:18" s="2" customFormat="1" x14ac:dyDescent="0.25">
      <c r="A185"/>
      <c r="C185"/>
      <c r="D185" s="1"/>
      <c r="E185" s="1"/>
      <c r="F185" s="1"/>
      <c r="G185" s="3"/>
      <c r="H185" s="3"/>
      <c r="J185" s="25"/>
      <c r="Q185" s="33"/>
      <c r="R185" s="33"/>
    </row>
    <row r="186" spans="1:18" s="2" customFormat="1" x14ac:dyDescent="0.25">
      <c r="A186"/>
      <c r="C186"/>
      <c r="D186" s="1"/>
      <c r="E186" s="1"/>
      <c r="F186" s="1"/>
      <c r="G186" s="3"/>
      <c r="H186" s="3"/>
      <c r="J186" s="25"/>
      <c r="Q186" s="33"/>
      <c r="R186" s="33"/>
    </row>
    <row r="187" spans="1:18" s="2" customFormat="1" x14ac:dyDescent="0.25">
      <c r="A187" s="169" t="s">
        <v>250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Q187" s="33"/>
      <c r="R187" s="33"/>
    </row>
    <row r="188" spans="1:18" s="2" customFormat="1" x14ac:dyDescent="0.25">
      <c r="A188" s="28" t="s">
        <v>152</v>
      </c>
      <c r="B188" s="19">
        <v>9.8505000000000003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Q188" s="33"/>
      <c r="R188" s="33"/>
    </row>
    <row r="189" spans="1:18" s="2" customFormat="1" x14ac:dyDescent="0.25">
      <c r="A189" s="29" t="s">
        <v>154</v>
      </c>
      <c r="B189" s="19">
        <v>15.323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L189"/>
      <c r="M189"/>
      <c r="N189"/>
      <c r="O189"/>
      <c r="P189"/>
      <c r="Q189" s="33"/>
      <c r="R189" s="33"/>
    </row>
    <row r="190" spans="1:18" s="2" customFormat="1" x14ac:dyDescent="0.25">
      <c r="A190" s="29" t="s">
        <v>153</v>
      </c>
      <c r="B190" s="19">
        <v>12.0395</v>
      </c>
      <c r="C190" s="10"/>
      <c r="D190" s="13"/>
      <c r="E190" s="3">
        <f t="shared" si="6"/>
        <v>0</v>
      </c>
      <c r="F190" s="1"/>
      <c r="G190" s="3"/>
      <c r="H190" s="3"/>
      <c r="J190" s="25"/>
      <c r="L190"/>
      <c r="M190"/>
      <c r="N190"/>
      <c r="O190"/>
      <c r="P190"/>
      <c r="Q190" s="33"/>
      <c r="R190" s="33"/>
    </row>
    <row r="191" spans="1:18" s="2" customFormat="1" x14ac:dyDescent="0.25">
      <c r="A191" s="29" t="s">
        <v>155</v>
      </c>
      <c r="B191" s="19">
        <v>17.512</v>
      </c>
      <c r="C191" s="10"/>
      <c r="D191" s="13"/>
      <c r="E191" s="3">
        <f t="shared" si="6"/>
        <v>0</v>
      </c>
      <c r="F191" s="1"/>
      <c r="G191" s="3"/>
      <c r="H191" s="3"/>
      <c r="J191" s="25"/>
      <c r="L191"/>
      <c r="M191"/>
      <c r="N191"/>
      <c r="O191"/>
      <c r="P191"/>
      <c r="Q191" s="33"/>
      <c r="R191" s="33"/>
    </row>
    <row r="192" spans="1:18" s="2" customFormat="1" x14ac:dyDescent="0.25">
      <c r="A192" s="29" t="s">
        <v>231</v>
      </c>
      <c r="B192" s="19">
        <v>29.551500000000001</v>
      </c>
      <c r="C192" s="10"/>
      <c r="D192" s="13"/>
      <c r="E192" s="3">
        <f t="shared" si="6"/>
        <v>0</v>
      </c>
      <c r="F192" s="1"/>
      <c r="G192" s="3"/>
      <c r="H192" s="3"/>
      <c r="J192" s="25"/>
      <c r="L192"/>
      <c r="M192"/>
      <c r="N192"/>
      <c r="O192"/>
      <c r="P192"/>
      <c r="Q192" s="33"/>
      <c r="R192" s="33"/>
    </row>
    <row r="193" spans="1:18" s="2" customFormat="1" x14ac:dyDescent="0.25">
      <c r="A193" s="29" t="s">
        <v>232</v>
      </c>
      <c r="B193" s="19">
        <v>44.874500000000005</v>
      </c>
      <c r="C193" s="10"/>
      <c r="D193" s="13"/>
      <c r="E193" s="3">
        <f t="shared" si="6"/>
        <v>0</v>
      </c>
      <c r="F193" s="1"/>
      <c r="G193" s="3"/>
      <c r="H193" s="3"/>
      <c r="J193" s="25"/>
      <c r="L193"/>
      <c r="M193"/>
      <c r="N193"/>
      <c r="O193"/>
      <c r="P193"/>
      <c r="Q193" s="33"/>
      <c r="R193" s="33"/>
    </row>
    <row r="194" spans="1:18" s="2" customFormat="1" x14ac:dyDescent="0.25">
      <c r="A194" t="s">
        <v>233</v>
      </c>
      <c r="B194" s="19">
        <v>62.386500000000005</v>
      </c>
      <c r="C194" s="10"/>
      <c r="D194" s="13"/>
      <c r="E194" s="3">
        <f t="shared" si="6"/>
        <v>0</v>
      </c>
      <c r="F194" s="1"/>
      <c r="G194" s="3"/>
      <c r="H194" s="3"/>
      <c r="J194" s="25"/>
      <c r="L194"/>
      <c r="M194"/>
      <c r="N194"/>
      <c r="O194"/>
      <c r="P194"/>
      <c r="Q194" s="33"/>
      <c r="R194" s="33"/>
    </row>
    <row r="195" spans="1:18" s="2" customFormat="1" x14ac:dyDescent="0.25">
      <c r="A195" t="s">
        <v>234</v>
      </c>
      <c r="B195" s="19">
        <v>105.07199999999999</v>
      </c>
      <c r="C195" s="10"/>
      <c r="D195" s="13"/>
      <c r="E195" s="3">
        <f t="shared" si="6"/>
        <v>0</v>
      </c>
      <c r="F195" s="1"/>
      <c r="G195" s="3"/>
      <c r="H195" s="3"/>
      <c r="J195" s="25"/>
      <c r="L195"/>
      <c r="M195"/>
      <c r="N195"/>
      <c r="O195"/>
      <c r="P195"/>
      <c r="Q195" s="33"/>
      <c r="R195" s="33"/>
    </row>
    <row r="196" spans="1:18" s="2" customFormat="1" x14ac:dyDescent="0.25">
      <c r="A196" t="s">
        <v>148</v>
      </c>
      <c r="B196" s="19">
        <v>24.079000000000001</v>
      </c>
      <c r="C196" s="10"/>
      <c r="D196" s="13"/>
      <c r="E196" s="3">
        <f t="shared" si="6"/>
        <v>0</v>
      </c>
      <c r="F196" s="1"/>
      <c r="G196" s="3"/>
      <c r="H196" s="3"/>
      <c r="J196" s="25"/>
      <c r="L196"/>
      <c r="M196"/>
      <c r="N196"/>
      <c r="O196"/>
      <c r="P196"/>
      <c r="Q196" s="33"/>
      <c r="R196" s="33"/>
    </row>
    <row r="197" spans="1:18" s="2" customFormat="1" x14ac:dyDescent="0.25">
      <c r="A197" t="s">
        <v>149</v>
      </c>
      <c r="B197" s="19">
        <v>35.024000000000001</v>
      </c>
      <c r="C197" s="10"/>
      <c r="D197" s="13"/>
      <c r="E197" s="3">
        <f t="shared" si="6"/>
        <v>0</v>
      </c>
      <c r="F197" s="1"/>
      <c r="G197" s="3"/>
      <c r="H197" s="3"/>
      <c r="J197" s="25"/>
      <c r="L197"/>
      <c r="M197"/>
      <c r="N197"/>
      <c r="O197"/>
      <c r="P197"/>
      <c r="Q197" s="33"/>
      <c r="R197" s="33"/>
    </row>
    <row r="198" spans="1:18" s="2" customFormat="1" x14ac:dyDescent="0.25">
      <c r="A198" t="s">
        <v>150</v>
      </c>
      <c r="B198" s="19">
        <v>27.462</v>
      </c>
      <c r="C198" s="10"/>
      <c r="D198" s="13"/>
      <c r="E198" s="3">
        <f t="shared" si="6"/>
        <v>0</v>
      </c>
      <c r="F198" s="1"/>
      <c r="G198" s="3"/>
      <c r="H198" s="3"/>
      <c r="J198" s="25"/>
      <c r="L198"/>
      <c r="M198"/>
      <c r="N198"/>
      <c r="O198"/>
      <c r="P198"/>
      <c r="Q198" s="33"/>
      <c r="R198" s="33"/>
    </row>
    <row r="199" spans="1:18" s="2" customFormat="1" x14ac:dyDescent="0.25">
      <c r="A199" t="s">
        <v>151</v>
      </c>
      <c r="B199" s="19">
        <v>41.590999999999994</v>
      </c>
      <c r="C199" s="10"/>
      <c r="D199" s="13"/>
      <c r="E199" s="3">
        <f t="shared" si="6"/>
        <v>0</v>
      </c>
      <c r="F199" s="1"/>
      <c r="G199" s="3"/>
      <c r="H199" s="3"/>
      <c r="J199" s="25"/>
      <c r="L199"/>
      <c r="M199"/>
      <c r="N199"/>
      <c r="O199"/>
      <c r="P199"/>
      <c r="Q199" s="33"/>
      <c r="R199" s="33"/>
    </row>
    <row r="200" spans="1:18" s="2" customFormat="1" x14ac:dyDescent="0.25">
      <c r="A200" t="s">
        <v>235</v>
      </c>
      <c r="B200" s="19">
        <v>44.874500000000005</v>
      </c>
      <c r="C200" s="10"/>
      <c r="D200" s="13"/>
      <c r="E200" s="3">
        <f t="shared" si="6"/>
        <v>0</v>
      </c>
      <c r="F200" s="1"/>
      <c r="G200" s="3"/>
      <c r="H200" s="3"/>
      <c r="J200" s="25"/>
      <c r="L200"/>
      <c r="M200"/>
      <c r="N200"/>
      <c r="O200"/>
      <c r="P200"/>
      <c r="Q200" s="33"/>
      <c r="R200" s="33"/>
    </row>
    <row r="201" spans="1:18" s="2" customFormat="1" x14ac:dyDescent="0.25">
      <c r="A201" t="s">
        <v>236</v>
      </c>
      <c r="B201" s="19">
        <v>64.575500000000005</v>
      </c>
      <c r="C201" s="10"/>
      <c r="D201" s="13"/>
      <c r="E201" s="3">
        <f t="shared" si="6"/>
        <v>0</v>
      </c>
      <c r="F201" s="1"/>
      <c r="G201" s="3"/>
      <c r="H201" s="3"/>
      <c r="J201" s="25"/>
      <c r="L201"/>
      <c r="M201"/>
      <c r="N201"/>
      <c r="O201"/>
      <c r="P201"/>
      <c r="Q201" s="33"/>
      <c r="R201" s="33"/>
    </row>
    <row r="202" spans="1:18" s="2" customFormat="1" x14ac:dyDescent="0.25">
      <c r="A202" t="s">
        <v>237</v>
      </c>
      <c r="B202" s="19">
        <v>24.079000000000001</v>
      </c>
      <c r="C202" s="10"/>
      <c r="D202" s="13"/>
      <c r="E202" s="3">
        <f t="shared" si="6"/>
        <v>0</v>
      </c>
      <c r="F202" s="1"/>
      <c r="G202" s="3"/>
      <c r="H202" s="3"/>
      <c r="J202" s="25"/>
      <c r="L202"/>
      <c r="M202"/>
      <c r="N202"/>
      <c r="O202"/>
      <c r="P202"/>
      <c r="Q202" s="33"/>
      <c r="R202" s="33"/>
    </row>
    <row r="203" spans="1:18" s="2" customFormat="1" x14ac:dyDescent="0.25">
      <c r="A203" s="30" t="s">
        <v>238</v>
      </c>
      <c r="B203" s="19">
        <v>28.457000000000001</v>
      </c>
      <c r="C203" s="10"/>
      <c r="D203" s="13"/>
      <c r="E203" s="3">
        <f t="shared" si="6"/>
        <v>0</v>
      </c>
      <c r="F203" s="1"/>
      <c r="G203" s="3"/>
      <c r="H203" s="3"/>
      <c r="J203" s="25"/>
      <c r="L203"/>
      <c r="M203"/>
      <c r="N203"/>
      <c r="O203"/>
      <c r="P203"/>
      <c r="Q203" s="33"/>
      <c r="R203" s="33"/>
    </row>
    <row r="204" spans="1:18" s="2" customFormat="1" x14ac:dyDescent="0.25">
      <c r="A204" t="s">
        <v>240</v>
      </c>
      <c r="B204" s="19">
        <v>1.2935000000000001</v>
      </c>
      <c r="C204" s="10"/>
      <c r="D204" s="13"/>
      <c r="E204" s="3">
        <f t="shared" si="6"/>
        <v>0</v>
      </c>
      <c r="F204" s="1"/>
      <c r="G204" s="3"/>
      <c r="H204" s="3"/>
      <c r="J204" s="25"/>
      <c r="L204"/>
      <c r="M204"/>
      <c r="N204"/>
      <c r="O204"/>
      <c r="P204"/>
      <c r="Q204" s="33"/>
      <c r="R204" s="33"/>
    </row>
    <row r="205" spans="1:18" s="2" customFormat="1" x14ac:dyDescent="0.25">
      <c r="A205" t="s">
        <v>239</v>
      </c>
      <c r="B205" s="19">
        <v>1.2935000000000001</v>
      </c>
      <c r="C205" s="10"/>
      <c r="D205" s="13"/>
      <c r="E205" s="3">
        <f t="shared" si="6"/>
        <v>0</v>
      </c>
      <c r="F205" s="1"/>
      <c r="G205" s="3"/>
      <c r="H205" s="3"/>
      <c r="J205" s="25"/>
      <c r="L205"/>
      <c r="M205"/>
      <c r="N205"/>
      <c r="O205"/>
      <c r="P205"/>
      <c r="Q205" s="33"/>
      <c r="R205" s="33"/>
    </row>
    <row r="206" spans="1:18" s="2" customFormat="1" x14ac:dyDescent="0.25">
      <c r="A206" t="s">
        <v>230</v>
      </c>
      <c r="B206" s="19">
        <v>2.1890000000000001</v>
      </c>
      <c r="C206" s="10"/>
      <c r="D206" s="13"/>
      <c r="E206" s="3">
        <f t="shared" si="6"/>
        <v>0</v>
      </c>
      <c r="F206" s="1"/>
      <c r="G206" s="3"/>
      <c r="H206" s="3"/>
      <c r="J206" s="25"/>
      <c r="L206"/>
      <c r="M206"/>
      <c r="N206"/>
      <c r="O206"/>
      <c r="P206"/>
      <c r="Q206" s="33"/>
      <c r="R206" s="33"/>
    </row>
    <row r="207" spans="1:18" s="2" customFormat="1" x14ac:dyDescent="0.25">
      <c r="A207" t="s">
        <v>247</v>
      </c>
      <c r="B207" s="10">
        <v>170.24449999999999</v>
      </c>
      <c r="C207" s="10"/>
      <c r="D207" s="14"/>
      <c r="E207" s="3">
        <f t="shared" si="6"/>
        <v>0</v>
      </c>
      <c r="F207" s="1"/>
      <c r="G207" s="3"/>
      <c r="H207" s="3"/>
      <c r="J207" s="25"/>
      <c r="L207"/>
      <c r="M207"/>
      <c r="N207"/>
      <c r="O207"/>
      <c r="P207"/>
      <c r="Q207" s="33"/>
      <c r="R207" s="33"/>
    </row>
    <row r="208" spans="1:18" s="2" customFormat="1" x14ac:dyDescent="0.25">
      <c r="A208"/>
      <c r="B208" s="10"/>
      <c r="C208" s="10"/>
      <c r="D208" s="1"/>
      <c r="E208" s="27"/>
      <c r="F208" s="1"/>
      <c r="G208" s="1"/>
      <c r="H208" s="1"/>
      <c r="L208"/>
      <c r="M208"/>
      <c r="N208"/>
      <c r="O208"/>
      <c r="P208"/>
      <c r="Q208" s="33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5kPalAff5Z+lU5KsaCu1IklpdYTq5Vg+3vnQZBRjSwGBh/s3+VStajghC9CH0FiEINu/75sGGwoEh7YUQbY6PA==" saltValue="U6JGNF5LQAirzneLtgOM6Q==" spinCount="100000" sheet="1" objects="1" scenarios="1"/>
  <mergeCells count="9">
    <mergeCell ref="A220:K222"/>
    <mergeCell ref="D228:E228"/>
    <mergeCell ref="H228:I228"/>
    <mergeCell ref="E216:F216"/>
    <mergeCell ref="A1:K1"/>
    <mergeCell ref="G183:H183"/>
    <mergeCell ref="G184:H184"/>
    <mergeCell ref="A187:C187"/>
    <mergeCell ref="E215:F2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10A38-2943-4E34-9B3C-987CD60D8368}">
  <dimension ref="A1:T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10.7109375" style="2" hidden="1" customWidth="1"/>
    <col min="3" max="3" width="10.7109375" hidden="1" customWidth="1"/>
    <col min="4" max="4" width="10.85546875" style="1" customWidth="1"/>
    <col min="5" max="5" width="10.5703125" style="1" customWidth="1"/>
    <col min="6" max="6" width="16.7109375" style="1" customWidth="1"/>
    <col min="7" max="7" width="11.5703125" style="1" customWidth="1"/>
    <col min="8" max="8" width="12.85546875" style="1" customWidth="1"/>
    <col min="9" max="9" width="15.85546875" style="2" customWidth="1"/>
    <col min="10" max="10" width="18.5703125" style="2" customWidth="1"/>
    <col min="11" max="11" width="14.7109375" style="2" customWidth="1"/>
    <col min="12" max="16" width="12.28515625" customWidth="1"/>
  </cols>
  <sheetData>
    <row r="1" spans="1:18" ht="21" x14ac:dyDescent="0.25">
      <c r="A1" s="170" t="s">
        <v>251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8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8" x14ac:dyDescent="0.25">
      <c r="A3" t="s">
        <v>0</v>
      </c>
      <c r="B3" s="39">
        <v>9.1076003200000013</v>
      </c>
      <c r="C3" s="40">
        <v>21.630550760000002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  <c r="Q3" s="33"/>
      <c r="R3" s="33"/>
    </row>
    <row r="4" spans="1:18" x14ac:dyDescent="0.25">
      <c r="A4" t="s">
        <v>1</v>
      </c>
      <c r="B4" s="39">
        <v>10.246050360000002</v>
      </c>
      <c r="C4" s="40">
        <v>22.769000800000004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Q4" s="33"/>
      <c r="R4" s="33"/>
    </row>
    <row r="5" spans="1:18" x14ac:dyDescent="0.25">
      <c r="A5" t="s">
        <v>2</v>
      </c>
      <c r="B5" s="39">
        <v>11.384500400000002</v>
      </c>
      <c r="C5" s="40">
        <v>23.907450840000003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Q5" s="33"/>
      <c r="R5" s="33"/>
    </row>
    <row r="6" spans="1:18" x14ac:dyDescent="0.25">
      <c r="A6" t="s">
        <v>3</v>
      </c>
      <c r="B6" s="39">
        <v>11.384500400000002</v>
      </c>
      <c r="C6" s="40">
        <v>26.18435092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  <c r="Q6" s="33"/>
      <c r="R6" s="33"/>
    </row>
    <row r="7" spans="1:18" x14ac:dyDescent="0.25">
      <c r="A7" t="s">
        <v>4</v>
      </c>
      <c r="B7" s="39">
        <v>12.522950440000001</v>
      </c>
      <c r="C7" s="40">
        <v>28.461250999999997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  <c r="Q7" s="33"/>
      <c r="R7" s="33"/>
    </row>
    <row r="8" spans="1:18" x14ac:dyDescent="0.25">
      <c r="A8" t="s">
        <v>5</v>
      </c>
      <c r="B8" s="39">
        <v>13.661400479999998</v>
      </c>
      <c r="C8" s="40">
        <v>31.876601119999997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33"/>
      <c r="Q8" s="33"/>
      <c r="R8" s="33"/>
    </row>
    <row r="9" spans="1:18" x14ac:dyDescent="0.25">
      <c r="A9" t="s">
        <v>103</v>
      </c>
      <c r="B9" s="39">
        <v>14.799850519999998</v>
      </c>
      <c r="C9" s="40">
        <v>36.430401280000005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33"/>
      <c r="Q9" s="33"/>
      <c r="R9" s="33"/>
    </row>
    <row r="10" spans="1:18" x14ac:dyDescent="0.25">
      <c r="A10" t="s">
        <v>104</v>
      </c>
      <c r="B10" s="39">
        <v>17.0767506</v>
      </c>
      <c r="C10" s="40">
        <v>38.707301360000002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33"/>
      <c r="Q10" s="33"/>
      <c r="R10" s="33"/>
    </row>
    <row r="11" spans="1:18" x14ac:dyDescent="0.25">
      <c r="A11" t="s">
        <v>6</v>
      </c>
      <c r="B11" s="39">
        <v>17.704116035852792</v>
      </c>
      <c r="C11" s="40">
        <v>43.261101520000004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33"/>
      <c r="Q11" s="33"/>
      <c r="R11" s="33"/>
    </row>
    <row r="12" spans="1:18" x14ac:dyDescent="0.25">
      <c r="A12" t="s">
        <v>105</v>
      </c>
      <c r="B12" s="39">
        <v>19.17411824714204</v>
      </c>
      <c r="C12" s="40">
        <v>46.676451640000003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33"/>
      <c r="Q12" s="33"/>
      <c r="R12" s="33"/>
    </row>
    <row r="13" spans="1:18" s="2" customFormat="1" x14ac:dyDescent="0.25">
      <c r="A13" t="s">
        <v>7</v>
      </c>
      <c r="B13" s="39">
        <v>21.630550760000002</v>
      </c>
      <c r="C13" s="40">
        <v>54.64560191999999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Q13" s="33"/>
      <c r="R13" s="33"/>
    </row>
    <row r="14" spans="1:18" s="2" customFormat="1" ht="15.75" thickBot="1" x14ac:dyDescent="0.3">
      <c r="A14" t="s">
        <v>8</v>
      </c>
      <c r="B14" s="24">
        <v>0</v>
      </c>
      <c r="C14" s="26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90" t="s">
        <v>394</v>
      </c>
      <c r="Q14" s="33"/>
      <c r="R14" s="33"/>
    </row>
    <row r="15" spans="1:18" s="2" customFormat="1" x14ac:dyDescent="0.25">
      <c r="A15" t="s">
        <v>9</v>
      </c>
      <c r="B15" s="39">
        <v>10.246050360000002</v>
      </c>
      <c r="C15" s="40">
        <v>22.769000800000004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Q15" s="33"/>
      <c r="R15" s="33"/>
    </row>
    <row r="16" spans="1:18" s="2" customFormat="1" x14ac:dyDescent="0.25">
      <c r="A16" t="s">
        <v>10</v>
      </c>
      <c r="B16" s="39">
        <v>11.384500400000002</v>
      </c>
      <c r="C16" s="40">
        <v>23.907450840000003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  <c r="Q16" s="33"/>
      <c r="R16" s="33"/>
    </row>
    <row r="17" spans="1:20" s="2" customFormat="1" x14ac:dyDescent="0.25">
      <c r="A17" t="s">
        <v>11</v>
      </c>
      <c r="B17" s="39">
        <v>12.522950440000001</v>
      </c>
      <c r="C17" s="40">
        <v>26.18435092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  <c r="Q17" s="33"/>
      <c r="R17" s="33"/>
    </row>
    <row r="18" spans="1:20" s="2" customFormat="1" x14ac:dyDescent="0.25">
      <c r="A18" t="s">
        <v>12</v>
      </c>
      <c r="B18" s="39">
        <v>12.522950440000001</v>
      </c>
      <c r="C18" s="40">
        <v>27.322800959999995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  <c r="Q18" s="33"/>
      <c r="R18" s="33"/>
    </row>
    <row r="19" spans="1:20" s="2" customFormat="1" x14ac:dyDescent="0.25">
      <c r="A19" t="s">
        <v>13</v>
      </c>
      <c r="B19" s="39">
        <v>13.661400479999998</v>
      </c>
      <c r="C19" s="40">
        <v>29.599701039999996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  <c r="Q19" s="33"/>
      <c r="R19" s="33"/>
    </row>
    <row r="20" spans="1:20" s="2" customFormat="1" x14ac:dyDescent="0.25">
      <c r="A20" t="s">
        <v>14</v>
      </c>
      <c r="B20" s="39">
        <v>14.799850519999998</v>
      </c>
      <c r="C20" s="40">
        <v>33.015051159999999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369</v>
      </c>
      <c r="O20" s="83"/>
      <c r="P20" s="79"/>
      <c r="Q20" s="33"/>
      <c r="R20" s="33"/>
    </row>
    <row r="21" spans="1:20" s="2" customFormat="1" x14ac:dyDescent="0.25">
      <c r="A21" t="s">
        <v>106</v>
      </c>
      <c r="B21" s="39">
        <v>17.0767506</v>
      </c>
      <c r="C21" s="40">
        <v>37.56885132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  <c r="Q21" s="33"/>
      <c r="R21" s="33"/>
    </row>
    <row r="22" spans="1:20" s="2" customFormat="1" x14ac:dyDescent="0.25">
      <c r="A22" t="s">
        <v>107</v>
      </c>
      <c r="B22" s="39">
        <v>18.215200640000003</v>
      </c>
      <c r="C22" s="40">
        <v>39.845751399999997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  <c r="Q22" s="33"/>
      <c r="R22" s="33"/>
    </row>
    <row r="23" spans="1:20" s="2" customFormat="1" x14ac:dyDescent="0.25">
      <c r="A23" t="s">
        <v>15</v>
      </c>
      <c r="B23" s="39">
        <v>18.483968202343277</v>
      </c>
      <c r="C23" s="40">
        <v>44.399551559999999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  <c r="Q23" s="33"/>
      <c r="R23" s="33"/>
    </row>
    <row r="24" spans="1:20" s="2" customFormat="1" x14ac:dyDescent="0.25">
      <c r="A24" t="s">
        <v>108</v>
      </c>
      <c r="B24" s="39">
        <v>19.73643697381938</v>
      </c>
      <c r="C24" s="40">
        <v>47.814901680000006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  <c r="Q24" s="33"/>
      <c r="R24" s="33"/>
    </row>
    <row r="25" spans="1:20" s="2" customFormat="1" ht="15.75" thickBot="1" x14ac:dyDescent="0.3">
      <c r="A25" t="s">
        <v>109</v>
      </c>
      <c r="B25" s="39">
        <v>22.769000800000004</v>
      </c>
      <c r="C25" s="40">
        <v>56.922501999999994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  <c r="Q25" s="33"/>
      <c r="R25" s="33"/>
    </row>
    <row r="26" spans="1:20" s="2" customFormat="1" x14ac:dyDescent="0.25">
      <c r="A26"/>
      <c r="B26" s="24">
        <v>0</v>
      </c>
      <c r="C26" s="26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98"/>
      <c r="M26" s="98"/>
      <c r="N26" s="92"/>
      <c r="O26" s="98"/>
      <c r="P26" s="98"/>
      <c r="Q26" s="33"/>
      <c r="R26" s="33"/>
    </row>
    <row r="27" spans="1:20" s="2" customFormat="1" x14ac:dyDescent="0.25">
      <c r="A27" t="s">
        <v>24</v>
      </c>
      <c r="B27" s="39">
        <v>15.938300559999998</v>
      </c>
      <c r="C27" s="40">
        <v>28.461250999999997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85"/>
      <c r="M27" s="95"/>
      <c r="P27" s="95"/>
      <c r="Q27" s="33"/>
      <c r="R27" s="33"/>
    </row>
    <row r="28" spans="1:20" s="2" customFormat="1" x14ac:dyDescent="0.25">
      <c r="A28" t="s">
        <v>25</v>
      </c>
      <c r="B28" s="39">
        <v>18.215200640000003</v>
      </c>
      <c r="C28" s="40">
        <v>30.738151079999998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85"/>
      <c r="M28" s="95"/>
      <c r="P28" s="95"/>
      <c r="Q28" s="33"/>
      <c r="R28" s="33"/>
      <c r="T28"/>
    </row>
    <row r="29" spans="1:20" s="2" customFormat="1" x14ac:dyDescent="0.25">
      <c r="A29" t="s">
        <v>26</v>
      </c>
      <c r="B29" s="39">
        <v>19.353650680000001</v>
      </c>
      <c r="C29" s="40">
        <v>33.015051159999999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85"/>
      <c r="M29" s="86"/>
      <c r="P29" s="86"/>
      <c r="Q29" s="33"/>
      <c r="R29" s="33"/>
    </row>
    <row r="30" spans="1:20" s="2" customFormat="1" x14ac:dyDescent="0.25">
      <c r="A30" t="s">
        <v>27</v>
      </c>
      <c r="B30" s="39">
        <v>20.492100720000003</v>
      </c>
      <c r="C30" s="40">
        <v>36.430401280000005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85"/>
      <c r="M30" s="95"/>
      <c r="P30" s="95"/>
      <c r="Q30" s="33"/>
      <c r="R30" s="33"/>
    </row>
    <row r="31" spans="1:20" s="2" customFormat="1" x14ac:dyDescent="0.25">
      <c r="A31" t="s">
        <v>28</v>
      </c>
      <c r="B31" s="39">
        <v>22.769000800000004</v>
      </c>
      <c r="C31" s="40">
        <v>39.845751399999997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85"/>
      <c r="M31" s="95"/>
      <c r="P31" s="95"/>
      <c r="Q31" s="33"/>
      <c r="R31" s="33"/>
      <c r="S31"/>
    </row>
    <row r="32" spans="1:20" s="2" customFormat="1" x14ac:dyDescent="0.25">
      <c r="A32" t="s">
        <v>29</v>
      </c>
      <c r="B32" s="39">
        <v>23.907450840000003</v>
      </c>
      <c r="C32" s="40">
        <v>43.261101520000004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32" t="s">
        <v>395</v>
      </c>
      <c r="M32" s="95" t="s">
        <v>396</v>
      </c>
      <c r="N32" s="97" t="s">
        <v>397</v>
      </c>
      <c r="O32" s="97" t="s">
        <v>398</v>
      </c>
      <c r="P32" s="95" t="s">
        <v>399</v>
      </c>
      <c r="Q32" s="33"/>
      <c r="R32" s="33"/>
    </row>
    <row r="33" spans="1:18" s="2" customFormat="1" x14ac:dyDescent="0.25">
      <c r="A33" t="s">
        <v>113</v>
      </c>
      <c r="B33" s="39">
        <v>26.18435092</v>
      </c>
      <c r="C33" s="40">
        <v>48.953351720000001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85"/>
      <c r="M33" s="86"/>
      <c r="O33"/>
      <c r="P33" s="86"/>
      <c r="Q33" s="33"/>
      <c r="R33" s="33"/>
    </row>
    <row r="34" spans="1:18" s="2" customFormat="1" x14ac:dyDescent="0.25">
      <c r="A34" t="s">
        <v>114</v>
      </c>
      <c r="B34" s="39">
        <v>28.461250999999997</v>
      </c>
      <c r="C34" s="40">
        <v>52.36870184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85"/>
      <c r="M34" s="95"/>
      <c r="P34" s="95"/>
      <c r="Q34" s="33"/>
      <c r="R34" s="33"/>
    </row>
    <row r="35" spans="1:18" s="2" customFormat="1" x14ac:dyDescent="0.25">
      <c r="A35" t="s">
        <v>30</v>
      </c>
      <c r="B35" s="39">
        <v>28.777474603134223</v>
      </c>
      <c r="C35" s="40">
        <v>55.784051959999999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85"/>
      <c r="M35" s="95"/>
      <c r="P35" s="95"/>
      <c r="Q35" s="33"/>
      <c r="R35" s="33"/>
    </row>
    <row r="36" spans="1:18" s="2" customFormat="1" x14ac:dyDescent="0.25">
      <c r="A36" t="s">
        <v>115</v>
      </c>
      <c r="B36" s="39">
        <v>30.397425490494619</v>
      </c>
      <c r="C36" s="40">
        <v>59.199402079999992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85"/>
      <c r="M36" s="86"/>
      <c r="P36" s="86"/>
      <c r="Q36" s="33"/>
      <c r="R36" s="33"/>
    </row>
    <row r="37" spans="1:18" s="2" customFormat="1" x14ac:dyDescent="0.25">
      <c r="A37" t="s">
        <v>116</v>
      </c>
      <c r="B37" s="39">
        <v>34.011162085375481</v>
      </c>
      <c r="C37" s="40">
        <v>69.445452440000011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85"/>
      <c r="M37" s="95"/>
      <c r="P37" s="95"/>
      <c r="Q37" s="33"/>
      <c r="R37" s="33"/>
    </row>
    <row r="38" spans="1:18" s="2" customFormat="1" x14ac:dyDescent="0.25">
      <c r="A38"/>
      <c r="B38" s="24">
        <v>0</v>
      </c>
      <c r="C38" s="26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L38" s="85"/>
      <c r="M38" s="95"/>
      <c r="P38" s="95"/>
      <c r="Q38" s="33"/>
      <c r="R38" s="33"/>
    </row>
    <row r="39" spans="1:18" s="2" customFormat="1" ht="15.75" thickBot="1" x14ac:dyDescent="0.3">
      <c r="A39" t="s">
        <v>31</v>
      </c>
      <c r="B39" s="39">
        <v>17.0767506</v>
      </c>
      <c r="C39" s="40">
        <v>30.738151079999998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33" t="s">
        <v>400</v>
      </c>
      <c r="M39" s="94" t="s">
        <v>401</v>
      </c>
      <c r="N39" s="134" t="s">
        <v>402</v>
      </c>
      <c r="O39" s="134" t="s">
        <v>403</v>
      </c>
      <c r="P39" s="94" t="s">
        <v>404</v>
      </c>
      <c r="Q39" s="33"/>
      <c r="R39" s="33"/>
    </row>
    <row r="40" spans="1:18" s="2" customFormat="1" x14ac:dyDescent="0.25">
      <c r="A40" t="s">
        <v>32</v>
      </c>
      <c r="B40" s="39">
        <v>19.353650680000001</v>
      </c>
      <c r="C40" s="40">
        <v>31.876601119999997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85"/>
      <c r="M40" s="86"/>
      <c r="Q40" s="33"/>
      <c r="R40" s="33"/>
    </row>
    <row r="41" spans="1:18" s="2" customFormat="1" x14ac:dyDescent="0.25">
      <c r="A41" t="s">
        <v>33</v>
      </c>
      <c r="B41" s="39">
        <v>20.492100720000003</v>
      </c>
      <c r="C41" s="40">
        <v>34.153501200000001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85"/>
      <c r="M41" s="95"/>
      <c r="N41" s="97"/>
      <c r="P41" s="97"/>
      <c r="Q41" s="33"/>
      <c r="R41" s="33"/>
    </row>
    <row r="42" spans="1:18" s="2" customFormat="1" x14ac:dyDescent="0.25">
      <c r="A42" t="s">
        <v>34</v>
      </c>
      <c r="B42" s="39">
        <v>22.769000800000004</v>
      </c>
      <c r="C42" s="40">
        <v>37.56885132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85"/>
      <c r="M42" s="95"/>
      <c r="N42" s="97"/>
      <c r="P42" s="97"/>
      <c r="Q42" s="33"/>
      <c r="R42" s="33"/>
    </row>
    <row r="43" spans="1:18" s="2" customFormat="1" x14ac:dyDescent="0.25">
      <c r="A43" t="s">
        <v>35</v>
      </c>
      <c r="B43" s="39">
        <v>23.907450840000003</v>
      </c>
      <c r="C43" s="40">
        <v>42.122651480000002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85"/>
      <c r="M43" s="86"/>
      <c r="Q43" s="33"/>
      <c r="R43" s="33"/>
    </row>
    <row r="44" spans="1:18" s="2" customFormat="1" x14ac:dyDescent="0.25">
      <c r="A44" t="s">
        <v>36</v>
      </c>
      <c r="B44" s="39">
        <v>27.322800959999995</v>
      </c>
      <c r="C44" s="40">
        <v>45.538001600000008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85"/>
      <c r="M44" s="95"/>
      <c r="N44" s="97"/>
      <c r="P44" s="97"/>
      <c r="Q44" s="33"/>
      <c r="R44" s="33"/>
    </row>
    <row r="45" spans="1:18" s="2" customFormat="1" x14ac:dyDescent="0.25">
      <c r="A45" t="s">
        <v>117</v>
      </c>
      <c r="B45" s="39">
        <v>28.461250999999997</v>
      </c>
      <c r="C45" s="19">
        <v>50.091801760000003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85"/>
      <c r="M45" s="95"/>
      <c r="N45" s="97"/>
      <c r="P45" s="97"/>
      <c r="Q45" s="33"/>
      <c r="R45" s="33"/>
    </row>
    <row r="46" spans="1:18" s="2" customFormat="1" ht="15.75" thickBot="1" x14ac:dyDescent="0.3">
      <c r="A46" t="s">
        <v>118</v>
      </c>
      <c r="B46" s="39">
        <v>29.599701039999996</v>
      </c>
      <c r="C46" s="19">
        <v>53.507151880000002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33" t="s">
        <v>405</v>
      </c>
      <c r="M46" s="94" t="s">
        <v>406</v>
      </c>
      <c r="N46" s="97"/>
      <c r="O46" s="97"/>
      <c r="P46" s="97"/>
      <c r="Q46" s="33"/>
      <c r="R46" s="33"/>
    </row>
    <row r="47" spans="1:18" s="2" customFormat="1" ht="15.75" thickBot="1" x14ac:dyDescent="0.3">
      <c r="A47" t="s">
        <v>37</v>
      </c>
      <c r="B47" s="39">
        <v>31.225262203204892</v>
      </c>
      <c r="C47" s="19">
        <v>58.060952039999997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Q47" s="33"/>
      <c r="R47" s="33"/>
    </row>
    <row r="48" spans="1:18" s="2" customFormat="1" x14ac:dyDescent="0.25">
      <c r="A48" t="s">
        <v>119</v>
      </c>
      <c r="B48" s="39">
        <v>34.324968852774596</v>
      </c>
      <c r="C48" s="40">
        <v>63.753202239999993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91"/>
      <c r="M48" s="127"/>
      <c r="N48" s="127"/>
      <c r="O48" s="92"/>
      <c r="Q48" s="33"/>
      <c r="R48" s="33"/>
    </row>
    <row r="49" spans="1:18" s="2" customFormat="1" x14ac:dyDescent="0.25">
      <c r="A49" t="s">
        <v>120</v>
      </c>
      <c r="B49" s="39">
        <v>36.353812964319033</v>
      </c>
      <c r="C49" s="40">
        <v>71.722352520000001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85"/>
      <c r="M49" s="97"/>
      <c r="O49" s="86"/>
      <c r="P49" s="97"/>
      <c r="Q49" s="33"/>
      <c r="R49" s="33"/>
    </row>
    <row r="50" spans="1:18" s="2" customFormat="1" x14ac:dyDescent="0.25">
      <c r="A50"/>
      <c r="B50" s="24">
        <v>0</v>
      </c>
      <c r="C50" s="26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L50" s="85"/>
      <c r="M50" s="97"/>
      <c r="O50" s="86"/>
      <c r="P50" s="97"/>
      <c r="Q50" s="33"/>
      <c r="R50" s="33"/>
    </row>
    <row r="51" spans="1:18" s="2" customFormat="1" x14ac:dyDescent="0.25">
      <c r="A51" t="s">
        <v>38</v>
      </c>
      <c r="B51" s="39">
        <v>18.215200640000003</v>
      </c>
      <c r="C51" s="40">
        <v>31.876601119999997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L51" s="85"/>
      <c r="O51" s="86"/>
      <c r="Q51" s="33"/>
      <c r="R51" s="33"/>
    </row>
    <row r="52" spans="1:18" s="2" customFormat="1" x14ac:dyDescent="0.25">
      <c r="A52" t="s">
        <v>39</v>
      </c>
      <c r="B52" s="39">
        <v>20.492100720000003</v>
      </c>
      <c r="C52" s="40">
        <v>34.153501200000001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L52" s="85"/>
      <c r="M52" s="97"/>
      <c r="O52" s="86"/>
      <c r="P52" s="97"/>
      <c r="Q52" s="33"/>
      <c r="R52" s="33"/>
    </row>
    <row r="53" spans="1:18" s="2" customFormat="1" x14ac:dyDescent="0.25">
      <c r="A53" t="s">
        <v>40</v>
      </c>
      <c r="B53" s="39">
        <v>21.630550760000002</v>
      </c>
      <c r="C53" s="40">
        <v>36.430401280000005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L53" s="85"/>
      <c r="M53" s="97"/>
      <c r="O53" s="86"/>
      <c r="P53" s="97"/>
      <c r="Q53" s="33"/>
      <c r="R53" s="33"/>
    </row>
    <row r="54" spans="1:18" s="2" customFormat="1" x14ac:dyDescent="0.25">
      <c r="A54" t="s">
        <v>41</v>
      </c>
      <c r="B54" s="39">
        <v>23.907450840000003</v>
      </c>
      <c r="C54" s="40">
        <v>39.845751399999997</v>
      </c>
      <c r="D54" s="4"/>
      <c r="E54" s="4"/>
      <c r="F54" s="4"/>
      <c r="G54" s="4"/>
      <c r="H54" s="4"/>
      <c r="I54" s="4"/>
      <c r="J54" s="10">
        <f t="shared" si="0"/>
        <v>0</v>
      </c>
      <c r="K54" s="125">
        <f t="shared" si="1"/>
        <v>0</v>
      </c>
      <c r="L54" s="131" t="s">
        <v>555</v>
      </c>
      <c r="M54" s="120" t="s">
        <v>556</v>
      </c>
      <c r="N54" s="120" t="s">
        <v>557</v>
      </c>
      <c r="O54" s="130" t="s">
        <v>558</v>
      </c>
      <c r="P54" s="119"/>
      <c r="Q54" s="33"/>
      <c r="R54" s="33"/>
    </row>
    <row r="55" spans="1:18" s="2" customFormat="1" x14ac:dyDescent="0.25">
      <c r="A55" t="s">
        <v>42</v>
      </c>
      <c r="B55" s="39">
        <v>27.322800959999995</v>
      </c>
      <c r="C55" s="40">
        <v>44.399551559999999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L55" s="85"/>
      <c r="O55" s="66"/>
      <c r="Q55" s="33"/>
      <c r="R55" s="33"/>
    </row>
    <row r="56" spans="1:18" s="2" customFormat="1" x14ac:dyDescent="0.25">
      <c r="A56" t="s">
        <v>43</v>
      </c>
      <c r="B56" s="39">
        <v>29.599701039999996</v>
      </c>
      <c r="C56" s="40">
        <v>47.814901680000006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L56" s="85"/>
      <c r="M56" s="97"/>
      <c r="O56" s="86"/>
      <c r="P56" s="97"/>
      <c r="Q56" s="33"/>
      <c r="R56" s="33"/>
    </row>
    <row r="57" spans="1:18" s="2" customFormat="1" x14ac:dyDescent="0.25">
      <c r="A57" t="s">
        <v>121</v>
      </c>
      <c r="B57" s="39">
        <v>31.876601119999997</v>
      </c>
      <c r="C57" s="40">
        <v>53.507151880000002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L57" s="85"/>
      <c r="M57" s="97"/>
      <c r="O57" s="86"/>
      <c r="P57" s="97"/>
      <c r="Q57" s="33"/>
      <c r="R57" s="33"/>
    </row>
    <row r="58" spans="1:18" s="2" customFormat="1" x14ac:dyDescent="0.25">
      <c r="A58" t="s">
        <v>122</v>
      </c>
      <c r="B58" s="39">
        <v>34.153501200000001</v>
      </c>
      <c r="C58" s="40">
        <v>58.060952039999997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L58" s="85"/>
      <c r="O58" s="86"/>
      <c r="Q58" s="33"/>
      <c r="R58" s="33"/>
    </row>
    <row r="59" spans="1:18" s="2" customFormat="1" x14ac:dyDescent="0.25">
      <c r="A59" t="s">
        <v>44</v>
      </c>
      <c r="B59" s="39">
        <v>35.333132620986923</v>
      </c>
      <c r="C59" s="40">
        <v>62.614752199999998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L59" s="85"/>
      <c r="M59" s="97"/>
      <c r="O59" s="86"/>
      <c r="P59" s="97"/>
      <c r="Q59" s="33"/>
      <c r="R59" s="33"/>
    </row>
    <row r="60" spans="1:18" s="2" customFormat="1" x14ac:dyDescent="0.25">
      <c r="A60" t="s">
        <v>123</v>
      </c>
      <c r="B60" s="39">
        <v>40.625441906584811</v>
      </c>
      <c r="C60" s="40">
        <v>70.583902479999992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L60" s="85"/>
      <c r="M60" s="97"/>
      <c r="O60" s="86"/>
      <c r="P60" s="97"/>
      <c r="Q60" s="33"/>
      <c r="R60" s="33"/>
    </row>
    <row r="61" spans="1:18" s="2" customFormat="1" ht="15.75" thickBot="1" x14ac:dyDescent="0.3">
      <c r="A61" t="s">
        <v>124</v>
      </c>
      <c r="B61" s="39">
        <v>52.36870184</v>
      </c>
      <c r="C61" s="40">
        <v>87.660653080000003</v>
      </c>
      <c r="D61" s="4"/>
      <c r="E61" s="4"/>
      <c r="F61" s="4"/>
      <c r="G61" s="4"/>
      <c r="H61" s="4"/>
      <c r="I61" s="4"/>
      <c r="J61" s="10">
        <f t="shared" si="0"/>
        <v>0</v>
      </c>
      <c r="K61" s="125">
        <f t="shared" si="1"/>
        <v>0</v>
      </c>
      <c r="L61" s="128" t="s">
        <v>399</v>
      </c>
      <c r="M61" s="129" t="s">
        <v>560</v>
      </c>
      <c r="N61" s="129" t="s">
        <v>559</v>
      </c>
      <c r="O61" s="126" t="s">
        <v>403</v>
      </c>
      <c r="P61" s="120"/>
      <c r="Q61" s="33"/>
      <c r="R61" s="33"/>
    </row>
    <row r="62" spans="1:18" s="2" customFormat="1" x14ac:dyDescent="0.25">
      <c r="A62"/>
      <c r="B62" s="24">
        <v>0</v>
      </c>
      <c r="C62" s="26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Q62" s="33"/>
      <c r="R62" s="33"/>
    </row>
    <row r="63" spans="1:18" s="2" customFormat="1" x14ac:dyDescent="0.25">
      <c r="A63" t="s">
        <v>166</v>
      </c>
      <c r="B63" s="39">
        <v>20.492100720000003</v>
      </c>
      <c r="C63" s="24">
        <v>34.153501200000001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Q63" s="33"/>
      <c r="R63" s="33"/>
    </row>
    <row r="64" spans="1:18" s="2" customFormat="1" x14ac:dyDescent="0.25">
      <c r="A64" t="s">
        <v>167</v>
      </c>
      <c r="B64" s="39">
        <v>22.769000800000004</v>
      </c>
      <c r="C64" s="24">
        <v>37.56885132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Q64" s="33"/>
      <c r="R64" s="33"/>
    </row>
    <row r="65" spans="1:18" s="2" customFormat="1" x14ac:dyDescent="0.25">
      <c r="A65" t="s">
        <v>168</v>
      </c>
      <c r="B65" s="39">
        <v>23.907450840000003</v>
      </c>
      <c r="C65" s="24">
        <v>39.845751399999997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Q65" s="33"/>
      <c r="R65" s="33"/>
    </row>
    <row r="66" spans="1:18" s="2" customFormat="1" x14ac:dyDescent="0.25">
      <c r="A66" t="s">
        <v>169</v>
      </c>
      <c r="B66" s="39">
        <v>25.045900880000001</v>
      </c>
      <c r="C66" s="24">
        <v>44.399551559999999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Q66" s="33"/>
      <c r="R66" s="33"/>
    </row>
    <row r="67" spans="1:18" s="2" customFormat="1" x14ac:dyDescent="0.25">
      <c r="A67" t="s">
        <v>170</v>
      </c>
      <c r="B67" s="39">
        <v>28.461250999999997</v>
      </c>
      <c r="C67" s="40">
        <v>48.953351720000001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Q67" s="33"/>
      <c r="R67" s="33"/>
    </row>
    <row r="68" spans="1:18" s="2" customFormat="1" x14ac:dyDescent="0.25">
      <c r="A68" t="s">
        <v>171</v>
      </c>
      <c r="B68" s="39">
        <v>29.599701039999996</v>
      </c>
      <c r="C68" s="40">
        <v>58.060952039999997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Q68" s="33"/>
      <c r="R68" s="33"/>
    </row>
    <row r="69" spans="1:18" s="2" customFormat="1" x14ac:dyDescent="0.25">
      <c r="A69" t="s">
        <v>172</v>
      </c>
      <c r="B69" s="39">
        <v>33.015051159999999</v>
      </c>
      <c r="C69" s="24">
        <v>62.614752199999998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Q69" s="33"/>
      <c r="R69" s="33"/>
    </row>
    <row r="70" spans="1:18" s="2" customFormat="1" x14ac:dyDescent="0.25">
      <c r="A70" t="s">
        <v>173</v>
      </c>
      <c r="B70" s="39">
        <v>36.430401280000005</v>
      </c>
      <c r="C70" s="24">
        <v>64.891652280000002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Q70" s="33"/>
      <c r="R70" s="33"/>
    </row>
    <row r="71" spans="1:18" s="2" customFormat="1" x14ac:dyDescent="0.25">
      <c r="A71" t="s">
        <v>174</v>
      </c>
      <c r="B71" s="39">
        <v>39.340290966740397</v>
      </c>
      <c r="C71" s="24">
        <v>69.445452440000011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Q71" s="33"/>
      <c r="R71" s="33"/>
    </row>
    <row r="72" spans="1:18" s="2" customFormat="1" x14ac:dyDescent="0.25">
      <c r="A72" t="s">
        <v>175</v>
      </c>
      <c r="B72" s="39">
        <v>45.32564765248884</v>
      </c>
      <c r="C72" s="24">
        <v>77.414602720000005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Q72" s="33"/>
      <c r="R72" s="33"/>
    </row>
    <row r="73" spans="1:18" s="2" customFormat="1" x14ac:dyDescent="0.25">
      <c r="A73" t="s">
        <v>176</v>
      </c>
      <c r="B73" s="39">
        <v>58.060952039999997</v>
      </c>
      <c r="C73" s="24">
        <v>99.045153479999996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Q73" s="33"/>
      <c r="R73" s="33"/>
    </row>
    <row r="74" spans="1:18" s="2" customFormat="1" x14ac:dyDescent="0.25">
      <c r="A74"/>
      <c r="B74" s="24">
        <v>0</v>
      </c>
      <c r="C74" s="26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Q74" s="33"/>
      <c r="R74" s="33"/>
    </row>
    <row r="75" spans="1:18" s="2" customFormat="1" x14ac:dyDescent="0.25">
      <c r="A75" t="s">
        <v>51</v>
      </c>
      <c r="B75" s="39">
        <v>22.769000800000004</v>
      </c>
      <c r="C75" s="40">
        <v>35.291951239999996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Q75" s="33"/>
      <c r="R75" s="33"/>
    </row>
    <row r="76" spans="1:18" s="2" customFormat="1" x14ac:dyDescent="0.25">
      <c r="A76" t="s">
        <v>52</v>
      </c>
      <c r="B76" s="39">
        <v>23.907450840000003</v>
      </c>
      <c r="C76" s="40">
        <v>37.56885132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Q76" s="33"/>
      <c r="R76" s="33"/>
    </row>
    <row r="77" spans="1:18" s="2" customFormat="1" x14ac:dyDescent="0.25">
      <c r="A77" t="s">
        <v>53</v>
      </c>
      <c r="B77" s="39">
        <v>26.18435092</v>
      </c>
      <c r="C77" s="40">
        <v>40.984201440000007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Q77" s="33"/>
      <c r="R77" s="33"/>
    </row>
    <row r="78" spans="1:18" s="2" customFormat="1" x14ac:dyDescent="0.25">
      <c r="A78" t="s">
        <v>54</v>
      </c>
      <c r="B78" s="39">
        <v>29.599701039999996</v>
      </c>
      <c r="C78" s="40">
        <v>44.399551559999999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Q78" s="33"/>
      <c r="R78" s="33"/>
    </row>
    <row r="79" spans="1:18" s="2" customFormat="1" x14ac:dyDescent="0.25">
      <c r="A79" t="s">
        <v>55</v>
      </c>
      <c r="B79" s="39">
        <v>33.015051159999999</v>
      </c>
      <c r="C79" s="40">
        <v>51.230251800000005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Q79" s="33"/>
      <c r="R79" s="33"/>
    </row>
    <row r="80" spans="1:18" s="2" customFormat="1" x14ac:dyDescent="0.25">
      <c r="A80" t="s">
        <v>56</v>
      </c>
      <c r="B80" s="39">
        <v>35.291951239999996</v>
      </c>
      <c r="C80" s="40">
        <v>59.199402079999992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Q80" s="33"/>
      <c r="R80" s="33"/>
    </row>
    <row r="81" spans="1:18" s="2" customFormat="1" x14ac:dyDescent="0.25">
      <c r="A81" t="s">
        <v>177</v>
      </c>
      <c r="B81" s="24">
        <v>36.430401280000005</v>
      </c>
      <c r="C81" s="24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Q81" s="33"/>
      <c r="R81" s="33"/>
    </row>
    <row r="82" spans="1:18" s="2" customFormat="1" x14ac:dyDescent="0.25">
      <c r="A82" t="s">
        <v>178</v>
      </c>
      <c r="B82" s="24">
        <v>38.707301360000002</v>
      </c>
      <c r="C82" s="24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Q82" s="33"/>
      <c r="R82" s="33"/>
    </row>
    <row r="83" spans="1:18" s="2" customFormat="1" x14ac:dyDescent="0.25">
      <c r="A83" t="s">
        <v>179</v>
      </c>
      <c r="B83" s="24">
        <v>40.984201440000007</v>
      </c>
      <c r="C83" s="24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Q83" s="33"/>
      <c r="R83" s="33"/>
    </row>
    <row r="84" spans="1:18" s="2" customFormat="1" x14ac:dyDescent="0.25">
      <c r="A84" t="s">
        <v>180</v>
      </c>
      <c r="B84" s="24">
        <v>50.091801760000003</v>
      </c>
      <c r="C84" s="24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Q84" s="33"/>
      <c r="R84" s="33"/>
    </row>
    <row r="85" spans="1:18" s="2" customFormat="1" x14ac:dyDescent="0.25">
      <c r="A85" t="s">
        <v>181</v>
      </c>
      <c r="B85" s="24">
        <v>62.614752199999998</v>
      </c>
      <c r="C85" s="24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Q85" s="33"/>
      <c r="R85" s="33"/>
    </row>
    <row r="86" spans="1:18" s="2" customFormat="1" x14ac:dyDescent="0.25">
      <c r="A86" t="s">
        <v>8</v>
      </c>
      <c r="B86" s="24">
        <v>0</v>
      </c>
      <c r="C86" s="26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Q86" s="33"/>
      <c r="R86" s="33"/>
    </row>
    <row r="87" spans="1:18" s="2" customFormat="1" x14ac:dyDescent="0.25">
      <c r="A87" t="s">
        <v>63</v>
      </c>
      <c r="B87" s="39">
        <v>23.907450840000003</v>
      </c>
      <c r="C87" s="40">
        <v>36.430401280000005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Q87" s="33"/>
      <c r="R87" s="33"/>
    </row>
    <row r="88" spans="1:18" s="2" customFormat="1" x14ac:dyDescent="0.25">
      <c r="A88" t="s">
        <v>64</v>
      </c>
      <c r="B88" s="39">
        <v>25.045900880000001</v>
      </c>
      <c r="C88" s="40">
        <v>39.845751399999997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Q88" s="33"/>
      <c r="R88" s="33"/>
    </row>
    <row r="89" spans="1:18" s="2" customFormat="1" x14ac:dyDescent="0.25">
      <c r="A89" t="s">
        <v>65</v>
      </c>
      <c r="B89" s="39">
        <v>27.322800959999995</v>
      </c>
      <c r="C89" s="40">
        <v>42.122651480000002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Q89" s="33"/>
      <c r="R89" s="33"/>
    </row>
    <row r="90" spans="1:18" s="2" customFormat="1" x14ac:dyDescent="0.25">
      <c r="A90" t="s">
        <v>66</v>
      </c>
      <c r="B90" s="39">
        <v>30.738151079999998</v>
      </c>
      <c r="C90" s="40">
        <v>45.538001600000008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Q90" s="33"/>
      <c r="R90" s="33"/>
    </row>
    <row r="91" spans="1:18" s="2" customFormat="1" x14ac:dyDescent="0.25">
      <c r="A91" t="s">
        <v>67</v>
      </c>
      <c r="B91" s="39">
        <v>34.153501200000001</v>
      </c>
      <c r="C91" s="40">
        <v>53.507151880000002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Q91" s="33"/>
      <c r="R91" s="33"/>
    </row>
    <row r="92" spans="1:18" s="2" customFormat="1" x14ac:dyDescent="0.25">
      <c r="A92" t="s">
        <v>68</v>
      </c>
      <c r="B92" s="39">
        <v>37.56885132</v>
      </c>
      <c r="C92" s="40">
        <v>60.337852120000001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Q92" s="33"/>
      <c r="R92" s="33"/>
    </row>
    <row r="93" spans="1:18" s="2" customFormat="1" x14ac:dyDescent="0.25">
      <c r="A93" t="s">
        <v>128</v>
      </c>
      <c r="B93" s="24">
        <v>39.845751399999997</v>
      </c>
      <c r="C93" s="24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Q93" s="33"/>
      <c r="R93" s="33"/>
    </row>
    <row r="94" spans="1:18" s="2" customFormat="1" x14ac:dyDescent="0.25">
      <c r="A94" t="s">
        <v>129</v>
      </c>
      <c r="B94" s="24">
        <v>42.122651480000002</v>
      </c>
      <c r="C94" s="24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Q94" s="33"/>
      <c r="R94" s="33"/>
    </row>
    <row r="95" spans="1:18" s="2" customFormat="1" x14ac:dyDescent="0.25">
      <c r="A95" t="s">
        <v>130</v>
      </c>
      <c r="B95" s="24">
        <v>44.399551559999999</v>
      </c>
      <c r="C95" s="24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Q95" s="33"/>
      <c r="R95" s="33"/>
    </row>
    <row r="96" spans="1:18" s="2" customFormat="1" x14ac:dyDescent="0.25">
      <c r="A96" t="s">
        <v>131</v>
      </c>
      <c r="B96" s="24">
        <v>51.230251800000005</v>
      </c>
      <c r="C96" s="24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Q96" s="33"/>
      <c r="R96" s="33"/>
    </row>
    <row r="97" spans="1:18" s="2" customFormat="1" x14ac:dyDescent="0.25">
      <c r="A97" t="s">
        <v>132</v>
      </c>
      <c r="B97" s="24">
        <v>64.891652280000002</v>
      </c>
      <c r="C97" s="24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Q97" s="33"/>
      <c r="R97" s="33"/>
    </row>
    <row r="98" spans="1:18" s="2" customFormat="1" x14ac:dyDescent="0.25">
      <c r="A98" t="s">
        <v>8</v>
      </c>
      <c r="B98" s="24">
        <v>0</v>
      </c>
      <c r="C98" s="26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Q98" s="33"/>
      <c r="R98" s="33"/>
    </row>
    <row r="99" spans="1:18" s="2" customFormat="1" x14ac:dyDescent="0.25">
      <c r="A99" t="s">
        <v>69</v>
      </c>
      <c r="B99" s="39">
        <v>25.045900880000001</v>
      </c>
      <c r="C99" s="40">
        <v>37.56885132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Q99" s="33"/>
      <c r="R99" s="33"/>
    </row>
    <row r="100" spans="1:18" s="2" customFormat="1" x14ac:dyDescent="0.25">
      <c r="A100" t="s">
        <v>70</v>
      </c>
      <c r="B100" s="39">
        <v>27.322800959999995</v>
      </c>
      <c r="C100" s="40">
        <v>39.845751399999997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Q100" s="33"/>
      <c r="R100" s="33"/>
    </row>
    <row r="101" spans="1:18" s="2" customFormat="1" x14ac:dyDescent="0.25">
      <c r="A101" t="s">
        <v>71</v>
      </c>
      <c r="B101" s="39">
        <v>29.599701039999996</v>
      </c>
      <c r="C101" s="40">
        <v>44.399551559999999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Q101" s="33"/>
      <c r="R101" s="33"/>
    </row>
    <row r="102" spans="1:18" s="2" customFormat="1" x14ac:dyDescent="0.25">
      <c r="A102" t="s">
        <v>72</v>
      </c>
      <c r="B102" s="39">
        <v>33.015051159999999</v>
      </c>
      <c r="C102" s="40">
        <v>48.953351720000001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Q102" s="33"/>
      <c r="R102" s="33"/>
    </row>
    <row r="103" spans="1:18" s="2" customFormat="1" x14ac:dyDescent="0.25">
      <c r="A103" t="s">
        <v>73</v>
      </c>
      <c r="B103" s="39">
        <v>35.291951239999996</v>
      </c>
      <c r="C103" s="40">
        <v>53.507151880000002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Q103" s="33"/>
      <c r="R103" s="33"/>
    </row>
    <row r="104" spans="1:18" s="2" customFormat="1" x14ac:dyDescent="0.25">
      <c r="A104" t="s">
        <v>74</v>
      </c>
      <c r="B104" s="39">
        <v>39.845751399999997</v>
      </c>
      <c r="C104" s="40">
        <v>61.476302159999996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Q104" s="33"/>
      <c r="R104" s="33"/>
    </row>
    <row r="105" spans="1:18" s="2" customFormat="1" x14ac:dyDescent="0.25">
      <c r="A105" t="s">
        <v>133</v>
      </c>
      <c r="B105" s="24">
        <v>0</v>
      </c>
      <c r="C105" s="24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Q105" s="33"/>
      <c r="R105" s="33"/>
    </row>
    <row r="106" spans="1:18" s="2" customFormat="1" x14ac:dyDescent="0.25">
      <c r="A106" t="s">
        <v>134</v>
      </c>
      <c r="B106" s="24">
        <v>0</v>
      </c>
      <c r="C106" s="24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Q106" s="33"/>
      <c r="R106" s="33"/>
    </row>
    <row r="107" spans="1:18" s="2" customFormat="1" x14ac:dyDescent="0.25">
      <c r="A107" t="s">
        <v>135</v>
      </c>
      <c r="B107" s="24">
        <v>0</v>
      </c>
      <c r="C107" s="24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Q107" s="33"/>
      <c r="R107" s="33"/>
    </row>
    <row r="108" spans="1:18" s="2" customFormat="1" x14ac:dyDescent="0.25">
      <c r="A108" t="s">
        <v>136</v>
      </c>
      <c r="B108" s="24">
        <v>0</v>
      </c>
      <c r="C108" s="24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Q108" s="33"/>
      <c r="R108" s="33"/>
    </row>
    <row r="109" spans="1:18" s="2" customFormat="1" x14ac:dyDescent="0.25">
      <c r="A109" t="s">
        <v>137</v>
      </c>
      <c r="B109" s="24">
        <v>0</v>
      </c>
      <c r="C109" s="24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Q109" s="33"/>
      <c r="R109" s="33"/>
    </row>
    <row r="110" spans="1:18" s="2" customFormat="1" x14ac:dyDescent="0.25">
      <c r="A110" t="s">
        <v>8</v>
      </c>
      <c r="B110" s="24">
        <v>0</v>
      </c>
      <c r="C110" s="26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Q110" s="33"/>
      <c r="R110" s="33"/>
    </row>
    <row r="111" spans="1:18" s="2" customFormat="1" x14ac:dyDescent="0.25">
      <c r="A111" t="s">
        <v>75</v>
      </c>
      <c r="B111" s="39">
        <v>26.18435092</v>
      </c>
      <c r="C111" s="40">
        <v>38.707301360000002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Q111" s="33"/>
      <c r="R111" s="33"/>
    </row>
    <row r="112" spans="1:18" s="2" customFormat="1" x14ac:dyDescent="0.25">
      <c r="A112" t="s">
        <v>76</v>
      </c>
      <c r="B112" s="39">
        <v>28.461250999999997</v>
      </c>
      <c r="C112" s="40">
        <v>40.984201440000007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Q112" s="33"/>
      <c r="R112" s="33"/>
    </row>
    <row r="113" spans="1:18" s="2" customFormat="1" x14ac:dyDescent="0.25">
      <c r="A113" t="s">
        <v>77</v>
      </c>
      <c r="B113" s="39">
        <v>31.876601119999997</v>
      </c>
      <c r="C113" s="40">
        <v>45.538001600000008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Q113" s="33"/>
      <c r="R113" s="33"/>
    </row>
    <row r="114" spans="1:18" s="2" customFormat="1" x14ac:dyDescent="0.25">
      <c r="A114" t="s">
        <v>78</v>
      </c>
      <c r="B114" s="39">
        <v>33.015051159999999</v>
      </c>
      <c r="C114" s="40">
        <v>50.091801760000003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Q114" s="33"/>
      <c r="R114" s="33"/>
    </row>
    <row r="115" spans="1:18" s="2" customFormat="1" x14ac:dyDescent="0.25">
      <c r="A115" t="s">
        <v>79</v>
      </c>
      <c r="B115" s="39">
        <v>37.56885132</v>
      </c>
      <c r="C115" s="40">
        <v>53.507151880000002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Q115" s="33"/>
      <c r="R115" s="33"/>
    </row>
    <row r="116" spans="1:18" s="2" customFormat="1" x14ac:dyDescent="0.25">
      <c r="A116" t="s">
        <v>80</v>
      </c>
      <c r="B116" s="39">
        <v>42.122651480000002</v>
      </c>
      <c r="C116" s="40">
        <v>61.476302159999996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Q116" s="33"/>
      <c r="R116" s="33"/>
    </row>
    <row r="117" spans="1:18" s="2" customFormat="1" x14ac:dyDescent="0.25">
      <c r="A117" t="s">
        <v>138</v>
      </c>
      <c r="B117" s="24">
        <v>44.399551559999999</v>
      </c>
      <c r="C117" s="24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Q117" s="33"/>
      <c r="R117" s="33"/>
    </row>
    <row r="118" spans="1:18" s="2" customFormat="1" x14ac:dyDescent="0.25">
      <c r="A118" t="s">
        <v>139</v>
      </c>
      <c r="B118" s="24">
        <v>45.538001600000008</v>
      </c>
      <c r="C118" s="24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Q118" s="33"/>
      <c r="R118" s="33"/>
    </row>
    <row r="119" spans="1:18" s="2" customFormat="1" x14ac:dyDescent="0.25">
      <c r="A119" t="s">
        <v>140</v>
      </c>
      <c r="B119" s="24">
        <v>47.814901680000006</v>
      </c>
      <c r="C119" s="24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Q119" s="33"/>
      <c r="R119" s="33"/>
    </row>
    <row r="120" spans="1:18" s="2" customFormat="1" x14ac:dyDescent="0.25">
      <c r="A120" t="s">
        <v>141</v>
      </c>
      <c r="B120" s="24">
        <v>53.507151880000002</v>
      </c>
      <c r="C120" s="24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Q120" s="33"/>
      <c r="R120" s="33"/>
    </row>
    <row r="121" spans="1:18" s="2" customFormat="1" x14ac:dyDescent="0.25">
      <c r="A121" t="s">
        <v>142</v>
      </c>
      <c r="B121" s="24">
        <v>69.445452440000011</v>
      </c>
      <c r="C121" s="24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Q121" s="33"/>
      <c r="R121" s="33"/>
    </row>
    <row r="122" spans="1:18" s="2" customFormat="1" x14ac:dyDescent="0.25">
      <c r="A122"/>
      <c r="B122" s="24">
        <v>0</v>
      </c>
      <c r="C122" s="26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Q122" s="33"/>
      <c r="R122" s="33"/>
    </row>
    <row r="123" spans="1:18" s="2" customFormat="1" x14ac:dyDescent="0.25">
      <c r="A123" t="s">
        <v>81</v>
      </c>
      <c r="B123" s="39">
        <v>28.461250999999997</v>
      </c>
      <c r="C123" s="40">
        <v>40.984201440000007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Q123" s="33"/>
      <c r="R123" s="33"/>
    </row>
    <row r="124" spans="1:18" s="2" customFormat="1" x14ac:dyDescent="0.25">
      <c r="A124" t="s">
        <v>82</v>
      </c>
      <c r="B124" s="39">
        <v>30.738151079999998</v>
      </c>
      <c r="C124" s="40">
        <v>44.399551559999999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Q124" s="33"/>
      <c r="R124" s="33"/>
    </row>
    <row r="125" spans="1:18" s="2" customFormat="1" x14ac:dyDescent="0.25">
      <c r="A125" t="s">
        <v>83</v>
      </c>
      <c r="B125" s="39">
        <v>34.153501200000001</v>
      </c>
      <c r="C125" s="40">
        <v>48.953351720000001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Q125" s="33"/>
      <c r="R125" s="33"/>
    </row>
    <row r="126" spans="1:18" s="2" customFormat="1" x14ac:dyDescent="0.25">
      <c r="A126" t="s">
        <v>84</v>
      </c>
      <c r="B126" s="39">
        <v>38.707301360000002</v>
      </c>
      <c r="C126" s="40">
        <v>54.64560191999999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Q126" s="33"/>
      <c r="R126" s="33"/>
    </row>
    <row r="127" spans="1:18" s="2" customFormat="1" x14ac:dyDescent="0.25">
      <c r="A127" t="s">
        <v>85</v>
      </c>
      <c r="B127" s="39">
        <v>40.984201440000007</v>
      </c>
      <c r="C127" s="40">
        <v>58.060952039999997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Q127" s="33"/>
      <c r="R127" s="33"/>
    </row>
    <row r="128" spans="1:18" s="2" customFormat="1" x14ac:dyDescent="0.25">
      <c r="A128" t="s">
        <v>86</v>
      </c>
      <c r="B128" s="39">
        <v>46.676451640000003</v>
      </c>
      <c r="C128" s="40">
        <v>67.168552359999993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Q128" s="33"/>
      <c r="R128" s="33"/>
    </row>
    <row r="129" spans="1:18" s="2" customFormat="1" x14ac:dyDescent="0.25">
      <c r="A129" t="s">
        <v>143</v>
      </c>
      <c r="B129" s="24">
        <v>48.953351720000001</v>
      </c>
      <c r="C129" s="24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Q129" s="33"/>
      <c r="R129" s="33"/>
    </row>
    <row r="130" spans="1:18" s="2" customFormat="1" x14ac:dyDescent="0.25">
      <c r="A130" t="s">
        <v>144</v>
      </c>
      <c r="B130" s="24">
        <v>51.230251800000005</v>
      </c>
      <c r="C130" s="24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Q130" s="33"/>
      <c r="R130" s="33"/>
    </row>
    <row r="131" spans="1:18" s="2" customFormat="1" x14ac:dyDescent="0.25">
      <c r="A131" t="s">
        <v>145</v>
      </c>
      <c r="B131" s="24">
        <v>54.64560191999999</v>
      </c>
      <c r="C131" s="24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Q131" s="33"/>
      <c r="R131" s="33"/>
    </row>
    <row r="132" spans="1:18" s="2" customFormat="1" x14ac:dyDescent="0.25">
      <c r="A132" t="s">
        <v>146</v>
      </c>
      <c r="B132" s="24">
        <v>58.060952039999997</v>
      </c>
      <c r="C132" s="24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2" si="5">IFERROR((ROUND((F132*C132)+(G132*C132*1.1)+(H132*C132*1.15)+(I132*C132*1.15*1.1),2)),"REVISAR")</f>
        <v>0</v>
      </c>
      <c r="Q132" s="33"/>
      <c r="R132" s="33"/>
    </row>
    <row r="133" spans="1:18" s="2" customFormat="1" x14ac:dyDescent="0.25">
      <c r="A133" t="s">
        <v>147</v>
      </c>
      <c r="B133" s="24">
        <v>77.414602720000005</v>
      </c>
      <c r="C133" s="24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Q133" s="33"/>
      <c r="R133" s="33"/>
    </row>
    <row r="134" spans="1:18" s="2" customFormat="1" x14ac:dyDescent="0.25">
      <c r="A134"/>
      <c r="B134" s="24">
        <v>0</v>
      </c>
      <c r="C134" s="26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Q134" s="33"/>
      <c r="R134" s="33"/>
    </row>
    <row r="135" spans="1:18" s="2" customFormat="1" x14ac:dyDescent="0.25">
      <c r="A135" t="s">
        <v>182</v>
      </c>
      <c r="B135" s="39">
        <v>30.738151079999998</v>
      </c>
      <c r="C135" s="40">
        <v>44.399551559999999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Q135" s="33"/>
      <c r="R135" s="33"/>
    </row>
    <row r="136" spans="1:18" s="2" customFormat="1" x14ac:dyDescent="0.25">
      <c r="A136" t="s">
        <v>183</v>
      </c>
      <c r="B136" s="39">
        <v>35.291951239999996</v>
      </c>
      <c r="C136" s="40">
        <v>48.953351720000001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Q136" s="33"/>
      <c r="R136" s="33"/>
    </row>
    <row r="137" spans="1:18" s="2" customFormat="1" x14ac:dyDescent="0.25">
      <c r="A137" t="s">
        <v>184</v>
      </c>
      <c r="B137" s="39">
        <v>40.984201440000007</v>
      </c>
      <c r="C137" s="40">
        <v>56.922501999999994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Q137" s="33"/>
      <c r="R137" s="33"/>
    </row>
    <row r="138" spans="1:18" s="2" customFormat="1" x14ac:dyDescent="0.25">
      <c r="A138" t="s">
        <v>185</v>
      </c>
      <c r="B138" s="39">
        <v>45.538001600000008</v>
      </c>
      <c r="C138" s="40">
        <v>63.753202239999993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Q138" s="33"/>
      <c r="R138" s="33"/>
    </row>
    <row r="139" spans="1:18" s="2" customFormat="1" x14ac:dyDescent="0.25">
      <c r="A139" t="s">
        <v>186</v>
      </c>
      <c r="B139" s="39">
        <v>50.091801760000003</v>
      </c>
      <c r="C139" s="40">
        <v>69.445452440000011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Q139" s="33"/>
      <c r="R139" s="33"/>
    </row>
    <row r="140" spans="1:18" s="2" customFormat="1" x14ac:dyDescent="0.25">
      <c r="A140" t="s">
        <v>187</v>
      </c>
      <c r="B140" s="39">
        <v>60.337852120000001</v>
      </c>
      <c r="C140" s="40">
        <v>81.968402880000014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Q140" s="33"/>
      <c r="R140" s="33"/>
    </row>
    <row r="141" spans="1:18" s="2" customFormat="1" x14ac:dyDescent="0.25">
      <c r="A141" t="s">
        <v>188</v>
      </c>
      <c r="B141" s="24">
        <v>63.753202239999993</v>
      </c>
      <c r="C141" s="24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Q141" s="33"/>
      <c r="R141" s="33"/>
    </row>
    <row r="142" spans="1:18" s="2" customFormat="1" x14ac:dyDescent="0.25">
      <c r="A142" t="s">
        <v>189</v>
      </c>
      <c r="B142" s="24">
        <v>67.168552359999993</v>
      </c>
      <c r="C142" s="24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Q142" s="33"/>
      <c r="R142" s="33"/>
    </row>
    <row r="143" spans="1:18" s="2" customFormat="1" x14ac:dyDescent="0.25">
      <c r="A143" t="s">
        <v>190</v>
      </c>
      <c r="B143" s="24">
        <v>72.86080256000001</v>
      </c>
      <c r="C143" s="24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Q143" s="33"/>
      <c r="R143" s="33"/>
    </row>
    <row r="144" spans="1:18" s="2" customFormat="1" x14ac:dyDescent="0.25">
      <c r="A144" t="s">
        <v>191</v>
      </c>
      <c r="B144" s="24">
        <v>77.414602720000005</v>
      </c>
      <c r="C144" s="24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Q144" s="33"/>
      <c r="R144" s="33"/>
    </row>
    <row r="145" spans="1:18" s="2" customFormat="1" x14ac:dyDescent="0.25">
      <c r="A145" t="s">
        <v>192</v>
      </c>
      <c r="B145" s="24">
        <v>86.522203040000008</v>
      </c>
      <c r="C145" s="24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Q145" s="33"/>
      <c r="R145" s="33"/>
    </row>
    <row r="146" spans="1:18" s="2" customFormat="1" x14ac:dyDescent="0.25">
      <c r="A146"/>
      <c r="B146" s="24">
        <v>0</v>
      </c>
      <c r="C146" s="26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Q146" s="33"/>
      <c r="R146" s="33"/>
    </row>
    <row r="147" spans="1:18" s="2" customFormat="1" x14ac:dyDescent="0.25">
      <c r="A147" t="s">
        <v>193</v>
      </c>
      <c r="B147" s="19">
        <v>34.153501200000001</v>
      </c>
      <c r="C147" s="19">
        <v>47.814901680000006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Q147" s="33"/>
      <c r="R147" s="33"/>
    </row>
    <row r="148" spans="1:18" s="2" customFormat="1" x14ac:dyDescent="0.25">
      <c r="A148" t="s">
        <v>194</v>
      </c>
      <c r="B148" s="19">
        <v>48.953351720000001</v>
      </c>
      <c r="C148" s="19">
        <v>51.230251800000005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Q148" s="33"/>
      <c r="R148" s="33"/>
    </row>
    <row r="149" spans="1:18" s="2" customFormat="1" x14ac:dyDescent="0.25">
      <c r="A149" t="s">
        <v>195</v>
      </c>
      <c r="B149" s="22">
        <v>51.230251800000005</v>
      </c>
      <c r="C149" s="19">
        <v>68.307002400000002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Q149" s="33"/>
      <c r="R149" s="33"/>
    </row>
    <row r="150" spans="1:18" s="2" customFormat="1" x14ac:dyDescent="0.25">
      <c r="A150" t="s">
        <v>196</v>
      </c>
      <c r="B150" s="22">
        <v>56.922501999999994</v>
      </c>
      <c r="C150" s="19">
        <v>76.276152679999996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Q150" s="33"/>
      <c r="R150" s="33"/>
    </row>
    <row r="151" spans="1:18" s="2" customFormat="1" x14ac:dyDescent="0.25">
      <c r="A151" t="s">
        <v>197</v>
      </c>
      <c r="B151" s="22">
        <v>62.614752199999998</v>
      </c>
      <c r="C151" s="19">
        <v>81.968402880000014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Q151" s="33"/>
      <c r="R151" s="33"/>
    </row>
    <row r="152" spans="1:18" s="2" customFormat="1" x14ac:dyDescent="0.25">
      <c r="A152" t="s">
        <v>198</v>
      </c>
      <c r="B152" s="22">
        <v>69.445452440000011</v>
      </c>
      <c r="C152" s="19">
        <v>92.214453239999997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Q152" s="33"/>
      <c r="R152" s="33"/>
    </row>
    <row r="153" spans="1:18" s="2" customFormat="1" x14ac:dyDescent="0.25">
      <c r="A153" t="s">
        <v>199</v>
      </c>
      <c r="B153" s="24">
        <v>72.86080256000001</v>
      </c>
      <c r="C153" s="24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Q153" s="33"/>
      <c r="R153" s="33"/>
    </row>
    <row r="154" spans="1:18" s="2" customFormat="1" x14ac:dyDescent="0.25">
      <c r="A154" t="s">
        <v>200</v>
      </c>
      <c r="B154" s="24">
        <v>77.414602720000005</v>
      </c>
      <c r="C154" s="24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Q154" s="33"/>
      <c r="R154" s="33"/>
    </row>
    <row r="155" spans="1:18" s="2" customFormat="1" x14ac:dyDescent="0.25">
      <c r="A155" t="s">
        <v>201</v>
      </c>
      <c r="B155" s="24">
        <v>81.968402880000014</v>
      </c>
      <c r="C155" s="24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Q155" s="33"/>
      <c r="R155" s="33"/>
    </row>
    <row r="156" spans="1:18" s="2" customFormat="1" x14ac:dyDescent="0.25">
      <c r="A156" t="s">
        <v>202</v>
      </c>
      <c r="B156" s="24">
        <v>87.660653080000003</v>
      </c>
      <c r="C156" s="24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Q156" s="33"/>
      <c r="R156" s="33"/>
    </row>
    <row r="157" spans="1:18" s="2" customFormat="1" x14ac:dyDescent="0.25">
      <c r="A157" t="s">
        <v>203</v>
      </c>
      <c r="B157" s="24">
        <v>101.32205356</v>
      </c>
      <c r="C157" s="24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Q157" s="33"/>
      <c r="R157" s="33"/>
    </row>
    <row r="158" spans="1:18" s="2" customFormat="1" x14ac:dyDescent="0.25">
      <c r="A158"/>
      <c r="B158" s="24">
        <v>0</v>
      </c>
      <c r="C158" s="26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Q158" s="33"/>
      <c r="R158" s="33"/>
    </row>
    <row r="159" spans="1:18" s="2" customFormat="1" x14ac:dyDescent="0.25">
      <c r="A159" t="s">
        <v>204</v>
      </c>
      <c r="B159" s="22">
        <v>44.399551559999999</v>
      </c>
      <c r="C159" s="19">
        <v>59.199402079999992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Q159" s="33"/>
      <c r="R159" s="33"/>
    </row>
    <row r="160" spans="1:18" s="2" customFormat="1" x14ac:dyDescent="0.25">
      <c r="A160" t="s">
        <v>205</v>
      </c>
      <c r="B160" s="22">
        <v>48.953351720000001</v>
      </c>
      <c r="C160" s="19">
        <v>64.891652280000002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Q160" s="33"/>
      <c r="R160" s="33"/>
    </row>
    <row r="161" spans="1:18" s="2" customFormat="1" x14ac:dyDescent="0.25">
      <c r="A161" t="s">
        <v>206</v>
      </c>
      <c r="B161" s="22">
        <v>54.64560191999999</v>
      </c>
      <c r="C161" s="19">
        <v>71.722352520000001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Q161" s="33"/>
      <c r="R161" s="33"/>
    </row>
    <row r="162" spans="1:18" s="2" customFormat="1" x14ac:dyDescent="0.25">
      <c r="A162" t="s">
        <v>207</v>
      </c>
      <c r="B162" s="22">
        <v>58.060952039999997</v>
      </c>
      <c r="C162" s="19">
        <v>77.414602720000005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Q162" s="33"/>
      <c r="R162" s="33"/>
    </row>
    <row r="163" spans="1:18" s="2" customFormat="1" x14ac:dyDescent="0.25">
      <c r="A163" t="s">
        <v>208</v>
      </c>
      <c r="B163" s="22">
        <v>63.753202239999993</v>
      </c>
      <c r="C163" s="19">
        <v>83.106852919999994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Q163" s="33"/>
      <c r="R163" s="33"/>
    </row>
    <row r="164" spans="1:18" s="2" customFormat="1" x14ac:dyDescent="0.25">
      <c r="A164" t="s">
        <v>209</v>
      </c>
      <c r="B164" s="22">
        <v>72.86080256000001</v>
      </c>
      <c r="C164" s="19">
        <v>95.629803360000011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Q164" s="33"/>
      <c r="R164" s="33"/>
    </row>
    <row r="165" spans="1:18" s="2" customFormat="1" x14ac:dyDescent="0.25">
      <c r="A165" t="s">
        <v>210</v>
      </c>
      <c r="B165" s="24">
        <v>76.276152679999996</v>
      </c>
      <c r="C165" s="24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Q165" s="33"/>
      <c r="R165" s="33"/>
    </row>
    <row r="166" spans="1:18" s="2" customFormat="1" x14ac:dyDescent="0.25">
      <c r="A166" t="s">
        <v>211</v>
      </c>
      <c r="B166" s="24">
        <v>79.691502799999995</v>
      </c>
      <c r="C166" s="24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Q166" s="33"/>
      <c r="R166" s="33"/>
    </row>
    <row r="167" spans="1:18" s="2" customFormat="1" x14ac:dyDescent="0.25">
      <c r="A167" t="s">
        <v>212</v>
      </c>
      <c r="B167" s="24">
        <v>84.245302960000004</v>
      </c>
      <c r="C167" s="24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Q167" s="33"/>
      <c r="R167" s="33"/>
    </row>
    <row r="168" spans="1:18" s="2" customFormat="1" x14ac:dyDescent="0.25">
      <c r="A168" t="s">
        <v>213</v>
      </c>
      <c r="B168" s="24">
        <v>89.937553159999993</v>
      </c>
      <c r="C168" s="24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Q168" s="33"/>
      <c r="R168" s="33"/>
    </row>
    <row r="169" spans="1:18" s="2" customFormat="1" x14ac:dyDescent="0.25">
      <c r="A169" t="s">
        <v>214</v>
      </c>
      <c r="B169" s="24">
        <v>105.87585372000001</v>
      </c>
      <c r="C169" s="24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Q169" s="33"/>
      <c r="R169" s="33"/>
    </row>
    <row r="170" spans="1:18" s="2" customFormat="1" x14ac:dyDescent="0.25">
      <c r="A170"/>
      <c r="B170" s="24">
        <v>0</v>
      </c>
      <c r="C170" s="26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Q170" s="33"/>
      <c r="R170" s="33"/>
    </row>
    <row r="171" spans="1:18" s="2" customFormat="1" x14ac:dyDescent="0.25">
      <c r="A171" t="s">
        <v>215</v>
      </c>
      <c r="B171" s="22">
        <v>51.230251800000005</v>
      </c>
      <c r="C171" s="19">
        <v>67.168552359999993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Q171" s="33"/>
      <c r="R171" s="33"/>
    </row>
    <row r="172" spans="1:18" s="2" customFormat="1" x14ac:dyDescent="0.25">
      <c r="A172" t="s">
        <v>216</v>
      </c>
      <c r="B172" s="22">
        <v>56.922501999999994</v>
      </c>
      <c r="C172" s="19">
        <v>72.86080256000001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Q172" s="33"/>
      <c r="R172" s="33"/>
    </row>
    <row r="173" spans="1:18" s="2" customFormat="1" x14ac:dyDescent="0.25">
      <c r="A173" t="s">
        <v>217</v>
      </c>
      <c r="B173" s="22">
        <v>62.614752199999998</v>
      </c>
      <c r="C173" s="19">
        <v>79.691502799999995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Q173" s="33"/>
      <c r="R173" s="33"/>
    </row>
    <row r="174" spans="1:18" s="2" customFormat="1" x14ac:dyDescent="0.25">
      <c r="A174" t="s">
        <v>218</v>
      </c>
      <c r="B174" s="22">
        <v>66.030102319999997</v>
      </c>
      <c r="C174" s="19">
        <v>85.383752999999984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Q174" s="33"/>
      <c r="R174" s="33"/>
    </row>
    <row r="175" spans="1:18" s="2" customFormat="1" x14ac:dyDescent="0.25">
      <c r="A175" t="s">
        <v>219</v>
      </c>
      <c r="B175" s="22">
        <v>71.722352520000001</v>
      </c>
      <c r="C175" s="19">
        <v>92.214453239999997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Q175" s="33"/>
      <c r="R175" s="33"/>
    </row>
    <row r="176" spans="1:18" s="2" customFormat="1" x14ac:dyDescent="0.25">
      <c r="A176" t="s">
        <v>220</v>
      </c>
      <c r="B176" s="22">
        <v>85.383752999999984</v>
      </c>
      <c r="C176" s="19">
        <v>108.1527538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Q176" s="33"/>
      <c r="R176" s="33"/>
    </row>
    <row r="177" spans="1:18" s="2" customFormat="1" x14ac:dyDescent="0.25">
      <c r="A177" t="s">
        <v>221</v>
      </c>
      <c r="B177" s="24">
        <v>89.937553159999993</v>
      </c>
      <c r="C177" s="24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Q177" s="33"/>
      <c r="R177" s="33"/>
    </row>
    <row r="178" spans="1:18" s="2" customFormat="1" x14ac:dyDescent="0.25">
      <c r="A178" t="s">
        <v>222</v>
      </c>
      <c r="B178" s="24">
        <v>93.352903280000007</v>
      </c>
      <c r="C178" s="24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Q178" s="33"/>
      <c r="R178" s="33"/>
    </row>
    <row r="179" spans="1:18" s="2" customFormat="1" x14ac:dyDescent="0.25">
      <c r="A179" t="s">
        <v>223</v>
      </c>
      <c r="B179" s="24">
        <v>95.629803360000011</v>
      </c>
      <c r="C179" s="24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Q179" s="33"/>
      <c r="R179" s="33"/>
    </row>
    <row r="180" spans="1:18" s="2" customFormat="1" x14ac:dyDescent="0.25">
      <c r="A180" t="s">
        <v>224</v>
      </c>
      <c r="B180" s="24">
        <v>97.906703440000001</v>
      </c>
      <c r="C180" s="24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Q180" s="33"/>
      <c r="R180" s="33"/>
    </row>
    <row r="181" spans="1:18" s="2" customFormat="1" x14ac:dyDescent="0.25">
      <c r="A181" t="s">
        <v>225</v>
      </c>
      <c r="B181" s="24">
        <v>109.29120383999998</v>
      </c>
      <c r="C181" s="24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Q181" s="33"/>
      <c r="R181" s="33"/>
    </row>
    <row r="182" spans="1:18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>
        <f t="shared" si="5"/>
        <v>0</v>
      </c>
      <c r="Q182" s="33"/>
      <c r="R182" s="33"/>
    </row>
    <row r="183" spans="1:18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Q183" s="33"/>
      <c r="R183" s="33"/>
    </row>
    <row r="184" spans="1:18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Q184" s="33"/>
      <c r="R184" s="33"/>
    </row>
    <row r="185" spans="1:18" s="2" customFormat="1" x14ac:dyDescent="0.25">
      <c r="A185"/>
      <c r="C185"/>
      <c r="D185" s="1"/>
      <c r="E185" s="1"/>
      <c r="F185" s="1"/>
      <c r="G185" s="3"/>
      <c r="H185" s="3"/>
      <c r="J185" s="25"/>
      <c r="Q185" s="33"/>
      <c r="R185" s="33"/>
    </row>
    <row r="186" spans="1:18" s="2" customFormat="1" x14ac:dyDescent="0.25">
      <c r="A186"/>
      <c r="C186"/>
      <c r="D186" s="1"/>
      <c r="E186" s="1"/>
      <c r="F186" s="1"/>
      <c r="G186" s="3"/>
      <c r="H186" s="3"/>
      <c r="J186" s="25"/>
      <c r="Q186" s="33"/>
      <c r="R186" s="33"/>
    </row>
    <row r="187" spans="1:18" s="2" customFormat="1" x14ac:dyDescent="0.25">
      <c r="A187" s="169" t="s">
        <v>252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Q187" s="33"/>
      <c r="R187" s="33"/>
    </row>
    <row r="188" spans="1:18" s="2" customFormat="1" x14ac:dyDescent="0.25">
      <c r="A188" s="28" t="s">
        <v>152</v>
      </c>
      <c r="B188" s="19">
        <v>11.707799999999999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Q188" s="33"/>
      <c r="R188" s="33"/>
    </row>
    <row r="189" spans="1:18" s="2" customFormat="1" x14ac:dyDescent="0.25">
      <c r="A189" s="29" t="s">
        <v>154</v>
      </c>
      <c r="B189" s="19">
        <v>19.307600000000001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Q189" s="33"/>
      <c r="R189" s="33"/>
    </row>
    <row r="190" spans="1:18" s="2" customFormat="1" x14ac:dyDescent="0.25">
      <c r="A190" s="29" t="s">
        <v>153</v>
      </c>
      <c r="B190" s="19">
        <v>14.480699999999999</v>
      </c>
      <c r="C190" s="10"/>
      <c r="D190" s="13"/>
      <c r="E190" s="3">
        <f t="shared" si="6"/>
        <v>0</v>
      </c>
      <c r="F190" s="1"/>
      <c r="G190" s="3"/>
      <c r="H190" s="3"/>
      <c r="J190" s="25"/>
      <c r="Q190" s="33"/>
      <c r="R190" s="33"/>
    </row>
    <row r="191" spans="1:18" s="2" customFormat="1" x14ac:dyDescent="0.25">
      <c r="A191" s="29" t="s">
        <v>155</v>
      </c>
      <c r="B191" s="19">
        <v>21.772399999999998</v>
      </c>
      <c r="C191" s="10"/>
      <c r="D191" s="13"/>
      <c r="E191" s="3">
        <f t="shared" si="6"/>
        <v>0</v>
      </c>
      <c r="F191" s="1"/>
      <c r="G191" s="3"/>
      <c r="H191" s="3"/>
      <c r="J191" s="25"/>
      <c r="Q191" s="33"/>
      <c r="R191" s="33"/>
    </row>
    <row r="192" spans="1:18" s="2" customFormat="1" x14ac:dyDescent="0.25">
      <c r="A192" s="29" t="s">
        <v>231</v>
      </c>
      <c r="B192" s="19">
        <v>35.020699999999998</v>
      </c>
      <c r="C192" s="10"/>
      <c r="D192" s="13"/>
      <c r="E192" s="3">
        <f t="shared" si="6"/>
        <v>0</v>
      </c>
      <c r="F192" s="1"/>
      <c r="G192" s="3"/>
      <c r="H192" s="3"/>
      <c r="J192" s="25"/>
      <c r="Q192" s="33"/>
      <c r="R192" s="33"/>
    </row>
    <row r="193" spans="1:18" s="2" customFormat="1" x14ac:dyDescent="0.25">
      <c r="A193" s="29" t="s">
        <v>232</v>
      </c>
      <c r="B193" s="19">
        <v>53.0959</v>
      </c>
      <c r="C193" s="10"/>
      <c r="D193" s="13"/>
      <c r="E193" s="3">
        <f t="shared" si="6"/>
        <v>0</v>
      </c>
      <c r="F193" s="1"/>
      <c r="G193" s="3"/>
      <c r="H193" s="3"/>
      <c r="J193" s="25"/>
      <c r="Q193" s="33"/>
      <c r="R193" s="33"/>
    </row>
    <row r="194" spans="1:18" s="2" customFormat="1" x14ac:dyDescent="0.25">
      <c r="A194" t="s">
        <v>233</v>
      </c>
      <c r="B194" s="19">
        <v>74.868300000000005</v>
      </c>
      <c r="C194" s="10"/>
      <c r="D194" s="13"/>
      <c r="E194" s="3">
        <f t="shared" si="6"/>
        <v>0</v>
      </c>
      <c r="F194" s="1"/>
      <c r="G194" s="3"/>
      <c r="H194" s="3"/>
      <c r="J194" s="25"/>
      <c r="Q194" s="33"/>
      <c r="R194" s="33"/>
    </row>
    <row r="195" spans="1:18" s="2" customFormat="1" x14ac:dyDescent="0.25">
      <c r="A195" t="s">
        <v>234</v>
      </c>
      <c r="B195" s="19">
        <v>126.73179999999999</v>
      </c>
      <c r="C195" s="10"/>
      <c r="D195" s="13"/>
      <c r="E195" s="3">
        <f t="shared" si="6"/>
        <v>0</v>
      </c>
      <c r="F195" s="1"/>
      <c r="G195" s="3"/>
      <c r="H195" s="3"/>
      <c r="J195" s="25"/>
      <c r="Q195" s="33"/>
      <c r="R195" s="33"/>
    </row>
    <row r="196" spans="1:18" s="2" customFormat="1" x14ac:dyDescent="0.25">
      <c r="A196" t="s">
        <v>148</v>
      </c>
      <c r="B196" s="19">
        <v>28.961399999999998</v>
      </c>
      <c r="C196" s="10"/>
      <c r="D196" s="13"/>
      <c r="E196" s="3">
        <f t="shared" si="6"/>
        <v>0</v>
      </c>
      <c r="F196" s="1"/>
      <c r="G196" s="3"/>
      <c r="H196" s="3"/>
      <c r="J196" s="25"/>
      <c r="Q196" s="33"/>
      <c r="R196" s="33"/>
    </row>
    <row r="197" spans="1:18" s="2" customFormat="1" x14ac:dyDescent="0.25">
      <c r="A197" t="s">
        <v>149</v>
      </c>
      <c r="B197" s="19">
        <v>42.209699999999998</v>
      </c>
      <c r="C197" s="10"/>
      <c r="D197" s="13"/>
      <c r="E197" s="3">
        <f t="shared" si="6"/>
        <v>0</v>
      </c>
      <c r="F197" s="1"/>
      <c r="G197" s="3"/>
      <c r="H197" s="3"/>
      <c r="J197" s="25"/>
      <c r="Q197" s="33"/>
      <c r="R197" s="33"/>
    </row>
    <row r="198" spans="1:18" s="2" customFormat="1" x14ac:dyDescent="0.25">
      <c r="A198" t="s">
        <v>150</v>
      </c>
      <c r="B198" s="19">
        <v>32.555899999999994</v>
      </c>
      <c r="C198" s="10"/>
      <c r="D198" s="13"/>
      <c r="E198" s="3">
        <f t="shared" si="6"/>
        <v>0</v>
      </c>
      <c r="F198" s="1"/>
      <c r="G198" s="3"/>
      <c r="H198" s="3"/>
      <c r="J198" s="25"/>
      <c r="Q198" s="33"/>
      <c r="R198" s="33"/>
    </row>
    <row r="199" spans="1:18" s="2" customFormat="1" x14ac:dyDescent="0.25">
      <c r="A199" t="s">
        <v>151</v>
      </c>
      <c r="B199" s="19">
        <v>50.733799999999995</v>
      </c>
      <c r="C199" s="10"/>
      <c r="D199" s="13"/>
      <c r="E199" s="3">
        <f t="shared" si="6"/>
        <v>0</v>
      </c>
      <c r="F199" s="1"/>
      <c r="G199" s="3"/>
      <c r="H199" s="3"/>
      <c r="J199" s="25"/>
      <c r="Q199" s="33"/>
      <c r="R199" s="33"/>
    </row>
    <row r="200" spans="1:18" s="2" customFormat="1" x14ac:dyDescent="0.25">
      <c r="A200" t="s">
        <v>235</v>
      </c>
      <c r="B200" s="19">
        <v>54.328299999999992</v>
      </c>
      <c r="C200" s="10"/>
      <c r="D200" s="13"/>
      <c r="E200" s="3">
        <f t="shared" si="6"/>
        <v>0</v>
      </c>
      <c r="F200" s="1"/>
      <c r="G200" s="3"/>
      <c r="H200" s="3"/>
      <c r="J200" s="25"/>
      <c r="Q200" s="33"/>
      <c r="R200" s="33"/>
    </row>
    <row r="201" spans="1:18" s="2" customFormat="1" x14ac:dyDescent="0.25">
      <c r="A201" t="s">
        <v>236</v>
      </c>
      <c r="B201" s="19">
        <v>77.230400000000003</v>
      </c>
      <c r="C201" s="10"/>
      <c r="D201" s="13"/>
      <c r="E201" s="3">
        <f t="shared" si="6"/>
        <v>0</v>
      </c>
      <c r="F201" s="1"/>
      <c r="G201" s="3"/>
      <c r="H201" s="3"/>
      <c r="J201" s="25"/>
      <c r="Q201" s="33"/>
      <c r="R201" s="33"/>
    </row>
    <row r="202" spans="1:18" s="2" customFormat="1" x14ac:dyDescent="0.25">
      <c r="A202" t="s">
        <v>237</v>
      </c>
      <c r="B202" s="19">
        <v>28.961399999999998</v>
      </c>
      <c r="C202" s="10"/>
      <c r="D202" s="13"/>
      <c r="E202" s="3">
        <f t="shared" si="6"/>
        <v>0</v>
      </c>
      <c r="F202" s="1"/>
      <c r="G202" s="3"/>
      <c r="H202" s="3"/>
      <c r="J202" s="25"/>
      <c r="Q202" s="33"/>
      <c r="R202" s="33"/>
    </row>
    <row r="203" spans="1:18" s="2" customFormat="1" x14ac:dyDescent="0.25">
      <c r="A203" s="30" t="s">
        <v>238</v>
      </c>
      <c r="B203" s="19">
        <v>35.020699999999998</v>
      </c>
      <c r="C203" s="10"/>
      <c r="D203" s="13"/>
      <c r="E203" s="3">
        <f t="shared" si="6"/>
        <v>0</v>
      </c>
      <c r="F203" s="1"/>
      <c r="G203" s="3"/>
      <c r="H203" s="3"/>
      <c r="J203" s="25"/>
      <c r="Q203" s="33"/>
      <c r="R203" s="33"/>
    </row>
    <row r="204" spans="1:18" s="2" customFormat="1" x14ac:dyDescent="0.25">
      <c r="A204" t="s">
        <v>240</v>
      </c>
      <c r="B204" s="19">
        <v>1.4377999999999997</v>
      </c>
      <c r="C204" s="10"/>
      <c r="D204" s="13"/>
      <c r="E204" s="3">
        <f t="shared" si="6"/>
        <v>0</v>
      </c>
      <c r="F204" s="1"/>
      <c r="G204" s="3"/>
      <c r="H204" s="3"/>
      <c r="J204" s="25"/>
      <c r="Q204" s="33"/>
      <c r="R204" s="33"/>
    </row>
    <row r="205" spans="1:18" s="2" customFormat="1" x14ac:dyDescent="0.25">
      <c r="A205" t="s">
        <v>239</v>
      </c>
      <c r="B205" s="19">
        <v>1.4377999999999997</v>
      </c>
      <c r="C205" s="10"/>
      <c r="D205" s="13"/>
      <c r="E205" s="3">
        <f t="shared" si="6"/>
        <v>0</v>
      </c>
      <c r="F205" s="1"/>
      <c r="G205" s="3"/>
      <c r="H205" s="3"/>
      <c r="J205" s="25"/>
      <c r="Q205" s="33"/>
      <c r="R205" s="33"/>
    </row>
    <row r="206" spans="1:18" s="2" customFormat="1" x14ac:dyDescent="0.25">
      <c r="A206" t="s">
        <v>230</v>
      </c>
      <c r="B206" s="19">
        <v>2.4647999999999999</v>
      </c>
      <c r="C206" s="10"/>
      <c r="D206" s="13"/>
      <c r="E206" s="3">
        <f t="shared" si="6"/>
        <v>0</v>
      </c>
      <c r="F206" s="1"/>
      <c r="G206" s="3"/>
      <c r="H206" s="3"/>
      <c r="J206" s="25"/>
      <c r="Q206" s="33"/>
      <c r="R206" s="33"/>
    </row>
    <row r="207" spans="1:18" s="2" customFormat="1" x14ac:dyDescent="0.25">
      <c r="A207" t="s">
        <v>241</v>
      </c>
      <c r="B207" s="10">
        <v>138.43960000000001</v>
      </c>
      <c r="C207" s="10"/>
      <c r="D207" s="14"/>
      <c r="E207" s="3">
        <f t="shared" si="6"/>
        <v>0</v>
      </c>
      <c r="F207" s="1"/>
      <c r="G207" s="3"/>
      <c r="H207" s="3"/>
      <c r="J207" s="25"/>
      <c r="Q207" s="33"/>
      <c r="R207" s="33"/>
    </row>
    <row r="208" spans="1:18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zsI+pjY4NjWdCSyHXUgxt6HXc38pD8ipDcA92mGicQ31WaK+qoho/TS3mwMKQTEvlQ3RH5t9k2hvljXmxqQTEA==" saltValue="3i4A7nqY3LUprSYc18ywvw==" spinCount="100000" sheet="1" objects="1" scenarios="1"/>
  <mergeCells count="9">
    <mergeCell ref="A220:K222"/>
    <mergeCell ref="D228:E228"/>
    <mergeCell ref="H228:I228"/>
    <mergeCell ref="E216:F216"/>
    <mergeCell ref="A1:K1"/>
    <mergeCell ref="G183:H183"/>
    <mergeCell ref="G184:H184"/>
    <mergeCell ref="A187:C187"/>
    <mergeCell ref="E215:F21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5A5D-808D-4365-9D2D-20B8FCD79D85}">
  <dimension ref="A1:U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" customWidth="1"/>
    <col min="2" max="2" width="8.85546875" style="2" hidden="1" customWidth="1"/>
    <col min="3" max="3" width="10.7109375" hidden="1" customWidth="1"/>
    <col min="4" max="4" width="10.5703125" style="1" customWidth="1"/>
    <col min="5" max="5" width="10.7109375" style="1" customWidth="1"/>
    <col min="6" max="6" width="16.7109375" style="1" customWidth="1"/>
    <col min="7" max="7" width="11.42578125" style="1" customWidth="1"/>
    <col min="8" max="8" width="10.85546875" style="1" customWidth="1"/>
    <col min="9" max="9" width="15.85546875" style="2" customWidth="1"/>
    <col min="10" max="10" width="20.5703125" style="2" customWidth="1"/>
    <col min="11" max="11" width="15.28515625" style="2" customWidth="1"/>
    <col min="12" max="16" width="12.42578125" customWidth="1"/>
  </cols>
  <sheetData>
    <row r="1" spans="1:21" ht="21" x14ac:dyDescent="0.25">
      <c r="A1" s="170" t="s">
        <v>253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21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21" x14ac:dyDescent="0.25">
      <c r="A3" t="s">
        <v>0</v>
      </c>
      <c r="B3" s="10">
        <v>10.146283560000001</v>
      </c>
      <c r="C3" s="41">
        <v>21.41993196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  <c r="T3" s="33"/>
      <c r="U3" s="33"/>
    </row>
    <row r="4" spans="1:21" x14ac:dyDescent="0.25">
      <c r="A4" t="s">
        <v>1</v>
      </c>
      <c r="B4" s="19">
        <v>11.273648400000001</v>
      </c>
      <c r="C4" s="41">
        <v>23.67466164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T4" s="33"/>
      <c r="U4" s="33"/>
    </row>
    <row r="5" spans="1:21" x14ac:dyDescent="0.25">
      <c r="A5" t="s">
        <v>2</v>
      </c>
      <c r="B5" s="19">
        <v>12.401013240000001</v>
      </c>
      <c r="C5" s="41">
        <v>24.802026480000002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T5" s="33"/>
      <c r="U5" s="33"/>
    </row>
    <row r="6" spans="1:21" x14ac:dyDescent="0.25">
      <c r="A6" t="s">
        <v>3</v>
      </c>
      <c r="B6" s="19">
        <v>12.401013240000001</v>
      </c>
      <c r="C6" s="41">
        <v>27.056756159999996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  <c r="T6" s="33"/>
      <c r="U6" s="33"/>
    </row>
    <row r="7" spans="1:21" x14ac:dyDescent="0.25">
      <c r="A7" t="s">
        <v>4</v>
      </c>
      <c r="B7" s="10">
        <v>13.528378079999998</v>
      </c>
      <c r="C7" s="41">
        <v>28.184120999999998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  <c r="T7" s="33"/>
      <c r="U7" s="33"/>
    </row>
    <row r="8" spans="1:21" x14ac:dyDescent="0.25">
      <c r="A8" t="s">
        <v>5</v>
      </c>
      <c r="B8" s="10">
        <v>15.783107759999998</v>
      </c>
      <c r="C8" s="41">
        <v>31.566215519999997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33"/>
      <c r="T8" s="33"/>
      <c r="U8" s="33"/>
    </row>
    <row r="9" spans="1:21" x14ac:dyDescent="0.25">
      <c r="A9" t="s">
        <v>103</v>
      </c>
      <c r="B9" s="10">
        <v>16.910472599999999</v>
      </c>
      <c r="C9" s="41">
        <v>36.075674880000001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33"/>
      <c r="T9" s="33"/>
      <c r="U9" s="33"/>
    </row>
    <row r="10" spans="1:21" x14ac:dyDescent="0.25">
      <c r="A10" t="s">
        <v>104</v>
      </c>
      <c r="B10" s="10">
        <v>19.165202279999999</v>
      </c>
      <c r="C10" s="41">
        <v>39.457769399999997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33"/>
      <c r="T10" s="33"/>
      <c r="U10" s="33"/>
    </row>
    <row r="11" spans="1:21" x14ac:dyDescent="0.25">
      <c r="A11" t="s">
        <v>6</v>
      </c>
      <c r="B11" s="10">
        <v>20.292567120000001</v>
      </c>
      <c r="C11" s="41">
        <v>43.967228759999998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33"/>
      <c r="T11" s="33"/>
      <c r="U11" s="33"/>
    </row>
    <row r="12" spans="1:21" x14ac:dyDescent="0.25">
      <c r="A12" t="s">
        <v>105</v>
      </c>
      <c r="B12" s="10">
        <v>21.41993196</v>
      </c>
      <c r="C12" s="41">
        <v>47.34932328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33"/>
      <c r="T12" s="33"/>
      <c r="U12" s="33"/>
    </row>
    <row r="13" spans="1:21" s="2" customFormat="1" x14ac:dyDescent="0.25">
      <c r="A13" t="s">
        <v>7</v>
      </c>
      <c r="B13" s="10">
        <v>23.67466164</v>
      </c>
      <c r="C13" s="41">
        <v>55.240877159999997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T13" s="33"/>
      <c r="U13" s="33"/>
    </row>
    <row r="14" spans="1:21" s="2" customFormat="1" ht="15.75" thickBot="1" x14ac:dyDescent="0.3">
      <c r="A14" t="s">
        <v>8</v>
      </c>
      <c r="B14" s="10">
        <v>0</v>
      </c>
      <c r="C14" s="33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176" t="s">
        <v>407</v>
      </c>
      <c r="M14" s="176"/>
      <c r="N14" s="176"/>
      <c r="O14" s="175" t="s">
        <v>412</v>
      </c>
      <c r="P14" s="175"/>
      <c r="Q14" s="175"/>
      <c r="R14" s="175"/>
      <c r="T14" s="33"/>
      <c r="U14" s="33"/>
    </row>
    <row r="15" spans="1:21" s="2" customFormat="1" x14ac:dyDescent="0.25">
      <c r="A15" t="s">
        <v>9</v>
      </c>
      <c r="B15" s="10">
        <v>11.273648400000001</v>
      </c>
      <c r="C15" s="41">
        <v>23.67466164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T15" s="33"/>
      <c r="U15" s="33"/>
    </row>
    <row r="16" spans="1:21" s="2" customFormat="1" x14ac:dyDescent="0.25">
      <c r="A16" t="s">
        <v>10</v>
      </c>
      <c r="B16" s="10">
        <v>12.401013240000001</v>
      </c>
      <c r="C16" s="41">
        <v>24.802026480000002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  <c r="T16" s="33"/>
      <c r="U16" s="33"/>
    </row>
    <row r="17" spans="1:21" s="2" customFormat="1" x14ac:dyDescent="0.25">
      <c r="A17" t="s">
        <v>11</v>
      </c>
      <c r="B17" s="10">
        <v>13.528378079999998</v>
      </c>
      <c r="C17" s="41">
        <v>25.929391320000001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  <c r="T17" s="33"/>
      <c r="U17" s="33"/>
    </row>
    <row r="18" spans="1:21" s="2" customFormat="1" x14ac:dyDescent="0.25">
      <c r="A18" t="s">
        <v>12</v>
      </c>
      <c r="B18" s="10">
        <v>14.655742919999998</v>
      </c>
      <c r="C18" s="41">
        <v>28.184120999999998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  <c r="T18" s="33"/>
      <c r="U18" s="33"/>
    </row>
    <row r="19" spans="1:21" s="2" customFormat="1" x14ac:dyDescent="0.25">
      <c r="A19" t="s">
        <v>13</v>
      </c>
      <c r="B19" s="10">
        <v>15.783107759999998</v>
      </c>
      <c r="C19" s="41">
        <v>30.438850679999998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  <c r="T19" s="33"/>
      <c r="U19" s="33"/>
    </row>
    <row r="20" spans="1:21" s="2" customFormat="1" x14ac:dyDescent="0.25">
      <c r="A20" t="s">
        <v>14</v>
      </c>
      <c r="B20" s="10">
        <v>16.910472599999999</v>
      </c>
      <c r="C20" s="41">
        <v>33.820945199999997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369</v>
      </c>
      <c r="O20" s="83"/>
      <c r="P20" s="79"/>
      <c r="T20" s="33"/>
      <c r="U20" s="33"/>
    </row>
    <row r="21" spans="1:21" s="2" customFormat="1" x14ac:dyDescent="0.25">
      <c r="A21" t="s">
        <v>106</v>
      </c>
      <c r="B21" s="10">
        <v>18.037837440000001</v>
      </c>
      <c r="C21" s="41">
        <v>40.585134240000002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  <c r="T21" s="33"/>
      <c r="U21" s="33"/>
    </row>
    <row r="22" spans="1:21" s="2" customFormat="1" x14ac:dyDescent="0.25">
      <c r="A22" t="s">
        <v>107</v>
      </c>
      <c r="B22" s="10">
        <v>20.292567120000001</v>
      </c>
      <c r="C22" s="41">
        <v>41.712499080000001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  <c r="T22" s="33"/>
      <c r="U22" s="33"/>
    </row>
    <row r="23" spans="1:21" s="2" customFormat="1" x14ac:dyDescent="0.25">
      <c r="A23" t="s">
        <v>15</v>
      </c>
      <c r="B23" s="10">
        <v>22.547296800000002</v>
      </c>
      <c r="C23" s="41">
        <v>46.221958440000002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  <c r="T23" s="33"/>
      <c r="U23" s="33"/>
    </row>
    <row r="24" spans="1:21" s="2" customFormat="1" x14ac:dyDescent="0.25">
      <c r="A24" t="s">
        <v>108</v>
      </c>
      <c r="B24" s="10">
        <v>23.67466164</v>
      </c>
      <c r="C24" s="41">
        <v>49.604052960000004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  <c r="T24" s="33"/>
      <c r="U24" s="33"/>
    </row>
    <row r="25" spans="1:21" s="2" customFormat="1" ht="15.75" thickBot="1" x14ac:dyDescent="0.3">
      <c r="A25" t="s">
        <v>109</v>
      </c>
      <c r="B25" s="10">
        <v>25.929391320000001</v>
      </c>
      <c r="C25" s="41">
        <v>57.495606839999994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  <c r="T25" s="33"/>
      <c r="U25" s="33"/>
    </row>
    <row r="26" spans="1:21" s="2" customFormat="1" x14ac:dyDescent="0.25">
      <c r="A26"/>
      <c r="B26" s="10">
        <v>0</v>
      </c>
      <c r="C26" s="33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98"/>
      <c r="M26" s="120" t="s">
        <v>413</v>
      </c>
      <c r="O26" s="99"/>
      <c r="P26" s="99"/>
      <c r="T26" s="33"/>
      <c r="U26" s="33"/>
    </row>
    <row r="27" spans="1:21" s="2" customFormat="1" x14ac:dyDescent="0.25">
      <c r="A27" t="s">
        <v>24</v>
      </c>
      <c r="B27" s="10">
        <v>18.037837440000001</v>
      </c>
      <c r="C27" s="41">
        <v>30.438850679999998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99"/>
      <c r="M27" s="120" t="s">
        <v>414</v>
      </c>
      <c r="O27" s="99"/>
      <c r="P27" s="100"/>
      <c r="T27" s="33"/>
      <c r="U27" s="33"/>
    </row>
    <row r="28" spans="1:21" s="2" customFormat="1" x14ac:dyDescent="0.25">
      <c r="A28" t="s">
        <v>25</v>
      </c>
      <c r="B28" s="10">
        <v>19.165202279999999</v>
      </c>
      <c r="C28" s="41">
        <v>32.693580359999999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99"/>
      <c r="M28" s="119" t="s">
        <v>415</v>
      </c>
      <c r="O28" s="99"/>
      <c r="P28" s="100"/>
      <c r="T28" s="33"/>
      <c r="U28" s="33"/>
    </row>
    <row r="29" spans="1:21" s="2" customFormat="1" x14ac:dyDescent="0.25">
      <c r="A29" t="s">
        <v>26</v>
      </c>
      <c r="B29" s="10">
        <v>20.292567120000001</v>
      </c>
      <c r="C29" s="41">
        <v>32.693580359999999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99"/>
      <c r="M29" s="120" t="s">
        <v>416</v>
      </c>
      <c r="O29" s="99"/>
      <c r="P29" s="99"/>
      <c r="T29" s="33"/>
      <c r="U29" s="33"/>
    </row>
    <row r="30" spans="1:21" s="2" customFormat="1" x14ac:dyDescent="0.25">
      <c r="A30" t="s">
        <v>27</v>
      </c>
      <c r="B30" s="10">
        <v>23.67466164</v>
      </c>
      <c r="C30" s="41">
        <v>37.20303972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99"/>
      <c r="M30" s="120" t="s">
        <v>417</v>
      </c>
      <c r="O30" s="99"/>
      <c r="P30" s="100"/>
      <c r="T30" s="33"/>
      <c r="U30" s="33"/>
    </row>
    <row r="31" spans="1:21" s="2" customFormat="1" x14ac:dyDescent="0.25">
      <c r="A31" t="s">
        <v>28</v>
      </c>
      <c r="B31" s="10">
        <v>25.929391320000001</v>
      </c>
      <c r="C31" s="41">
        <v>40.585134240000002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99"/>
      <c r="M31" s="120" t="s">
        <v>418</v>
      </c>
      <c r="O31" s="99"/>
      <c r="P31" s="100"/>
      <c r="T31" s="33"/>
      <c r="U31" s="33"/>
    </row>
    <row r="32" spans="1:21" s="2" customFormat="1" ht="15.75" thickBot="1" x14ac:dyDescent="0.3">
      <c r="A32" t="s">
        <v>29</v>
      </c>
      <c r="B32" s="10">
        <v>28.184120999999998</v>
      </c>
      <c r="C32" s="41">
        <v>43.967228759999998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96" t="s">
        <v>408</v>
      </c>
      <c r="M32" s="97"/>
      <c r="N32" s="97"/>
      <c r="O32" s="96" t="s">
        <v>409</v>
      </c>
      <c r="P32" s="96" t="s">
        <v>410</v>
      </c>
      <c r="T32" s="33"/>
      <c r="U32" s="33"/>
    </row>
    <row r="33" spans="1:21" s="2" customFormat="1" ht="15.75" thickBot="1" x14ac:dyDescent="0.3">
      <c r="A33" t="s">
        <v>113</v>
      </c>
      <c r="B33" s="10">
        <v>29.311485839999996</v>
      </c>
      <c r="C33" s="41">
        <v>46.221958440000002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99"/>
      <c r="O33" s="173" t="s">
        <v>411</v>
      </c>
      <c r="P33" s="174"/>
      <c r="T33" s="33"/>
      <c r="U33" s="33"/>
    </row>
    <row r="34" spans="1:21" s="2" customFormat="1" ht="15.75" thickBot="1" x14ac:dyDescent="0.3">
      <c r="A34" t="s">
        <v>114</v>
      </c>
      <c r="B34" s="10">
        <v>31.566215519999997</v>
      </c>
      <c r="C34" s="41">
        <v>50.731417800000003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24"/>
      <c r="M34" s="97"/>
      <c r="P34" s="97"/>
      <c r="T34" s="33"/>
      <c r="U34" s="33"/>
    </row>
    <row r="35" spans="1:21" s="2" customFormat="1" x14ac:dyDescent="0.25">
      <c r="A35" t="s">
        <v>30</v>
      </c>
      <c r="B35" s="10">
        <v>32.693580359999999</v>
      </c>
      <c r="C35" s="41">
        <v>56.368241999999995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M35" s="97"/>
      <c r="P35" s="97"/>
      <c r="T35" s="33"/>
      <c r="U35" s="33"/>
    </row>
    <row r="36" spans="1:21" s="2" customFormat="1" x14ac:dyDescent="0.25">
      <c r="A36" t="s">
        <v>115</v>
      </c>
      <c r="B36" s="10">
        <v>33.820945199999997</v>
      </c>
      <c r="C36" s="41">
        <v>58.622971679999992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T36" s="33"/>
      <c r="U36" s="33"/>
    </row>
    <row r="37" spans="1:21" s="2" customFormat="1" x14ac:dyDescent="0.25">
      <c r="A37" t="s">
        <v>116</v>
      </c>
      <c r="B37" s="10">
        <v>38.330404559999998</v>
      </c>
      <c r="C37" s="41">
        <v>69.896620079999991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M37" s="97"/>
      <c r="P37" s="97"/>
      <c r="T37" s="33"/>
      <c r="U37" s="33"/>
    </row>
    <row r="38" spans="1:21" s="2" customFormat="1" x14ac:dyDescent="0.25">
      <c r="A38"/>
      <c r="B38" s="10">
        <v>0</v>
      </c>
      <c r="C38" s="33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M38" s="97"/>
      <c r="P38" s="97"/>
      <c r="T38" s="33"/>
      <c r="U38" s="33"/>
    </row>
    <row r="39" spans="1:21" s="2" customFormat="1" x14ac:dyDescent="0.25">
      <c r="A39" t="s">
        <v>31</v>
      </c>
      <c r="B39" s="10">
        <v>19.165202279999999</v>
      </c>
      <c r="C39" s="41">
        <v>31.566215519999997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97"/>
      <c r="M39" s="97"/>
      <c r="N39" s="97"/>
      <c r="O39" s="97"/>
      <c r="P39" s="97"/>
      <c r="T39" s="33"/>
      <c r="U39" s="33"/>
    </row>
    <row r="40" spans="1:21" s="2" customFormat="1" x14ac:dyDescent="0.25">
      <c r="A40" t="s">
        <v>32</v>
      </c>
      <c r="B40" s="10">
        <v>21.41993196</v>
      </c>
      <c r="C40" s="41">
        <v>33.820945199999997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T40" s="33"/>
      <c r="U40" s="33"/>
    </row>
    <row r="41" spans="1:21" s="2" customFormat="1" x14ac:dyDescent="0.25">
      <c r="A41" t="s">
        <v>33</v>
      </c>
      <c r="B41" s="10">
        <v>22.547296800000002</v>
      </c>
      <c r="C41" s="41">
        <v>36.075674880000001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M41" s="97"/>
      <c r="N41" s="97"/>
      <c r="P41" s="97"/>
      <c r="T41" s="33"/>
      <c r="U41" s="33"/>
    </row>
    <row r="42" spans="1:21" s="2" customFormat="1" x14ac:dyDescent="0.25">
      <c r="A42" t="s">
        <v>34</v>
      </c>
      <c r="B42" s="10">
        <v>24.802026480000002</v>
      </c>
      <c r="C42" s="41">
        <v>38.330404559999998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M42" s="97"/>
      <c r="N42" s="97"/>
      <c r="P42" s="97"/>
      <c r="T42" s="33"/>
      <c r="U42" s="33"/>
    </row>
    <row r="43" spans="1:21" s="2" customFormat="1" x14ac:dyDescent="0.25">
      <c r="A43" t="s">
        <v>35</v>
      </c>
      <c r="B43" s="10">
        <v>27.056756159999996</v>
      </c>
      <c r="C43" s="41">
        <v>41.712499080000001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T43" s="33"/>
      <c r="U43" s="33"/>
    </row>
    <row r="44" spans="1:21" s="2" customFormat="1" x14ac:dyDescent="0.25">
      <c r="A44" t="s">
        <v>36</v>
      </c>
      <c r="B44" s="10">
        <v>29.311485839999996</v>
      </c>
      <c r="C44" s="41">
        <v>47.34932328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M44" s="97"/>
      <c r="N44" s="97"/>
      <c r="P44" s="97"/>
      <c r="T44" s="33"/>
      <c r="U44" s="33"/>
    </row>
    <row r="45" spans="1:21" s="2" customFormat="1" x14ac:dyDescent="0.25">
      <c r="A45" t="s">
        <v>117</v>
      </c>
      <c r="B45" s="10">
        <v>31.566215519999997</v>
      </c>
      <c r="C45" s="41">
        <v>51.858782640000001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M45" s="97"/>
      <c r="N45" s="97"/>
      <c r="P45" s="97"/>
      <c r="T45" s="33"/>
      <c r="U45" s="33"/>
    </row>
    <row r="46" spans="1:21" s="2" customFormat="1" x14ac:dyDescent="0.25">
      <c r="A46" t="s">
        <v>118</v>
      </c>
      <c r="B46" s="10">
        <v>32.693580359999999</v>
      </c>
      <c r="C46" s="41">
        <v>55.240877159999997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97"/>
      <c r="M46" s="97"/>
      <c r="N46" s="97"/>
      <c r="O46" s="97"/>
      <c r="P46" s="97"/>
      <c r="T46" s="33"/>
      <c r="U46" s="33"/>
    </row>
    <row r="47" spans="1:21" s="2" customFormat="1" x14ac:dyDescent="0.25">
      <c r="A47" t="s">
        <v>37</v>
      </c>
      <c r="B47" s="10">
        <v>34.948310039999996</v>
      </c>
      <c r="C47" s="41">
        <v>60.877701359999996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T47" s="33"/>
      <c r="U47" s="33"/>
    </row>
    <row r="48" spans="1:21" s="2" customFormat="1" x14ac:dyDescent="0.25">
      <c r="A48" t="s">
        <v>119</v>
      </c>
      <c r="B48" s="10">
        <v>39.457769399999997</v>
      </c>
      <c r="C48" s="41">
        <v>65.387160719999997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M48" s="97"/>
      <c r="T48" s="33"/>
      <c r="U48" s="33"/>
    </row>
    <row r="49" spans="1:21" s="2" customFormat="1" x14ac:dyDescent="0.25">
      <c r="A49" t="s">
        <v>120</v>
      </c>
      <c r="B49" s="10">
        <v>40.585134240000002</v>
      </c>
      <c r="C49" s="41">
        <v>74.406079439999999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M49" s="97"/>
      <c r="T49" s="33"/>
      <c r="U49" s="33"/>
    </row>
    <row r="50" spans="1:21" s="2" customFormat="1" x14ac:dyDescent="0.25">
      <c r="A50"/>
      <c r="B50" s="10">
        <v>0</v>
      </c>
      <c r="C50" s="33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T50" s="33"/>
      <c r="U50" s="33"/>
    </row>
    <row r="51" spans="1:21" s="2" customFormat="1" x14ac:dyDescent="0.25">
      <c r="A51" t="s">
        <v>38</v>
      </c>
      <c r="B51" s="10">
        <v>20.292567120000001</v>
      </c>
      <c r="C51" s="41">
        <v>32.693580359999999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T51" s="33"/>
      <c r="U51" s="33"/>
    </row>
    <row r="52" spans="1:21" s="2" customFormat="1" x14ac:dyDescent="0.25">
      <c r="A52" t="s">
        <v>39</v>
      </c>
      <c r="B52" s="10">
        <v>22.547296800000002</v>
      </c>
      <c r="C52" s="41">
        <v>34.948310039999996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T52" s="33"/>
      <c r="U52" s="33"/>
    </row>
    <row r="53" spans="1:21" s="2" customFormat="1" x14ac:dyDescent="0.25">
      <c r="A53" t="s">
        <v>40</v>
      </c>
      <c r="B53" s="10">
        <v>23.67466164</v>
      </c>
      <c r="C53" s="41">
        <v>37.20303972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T53" s="33"/>
      <c r="U53" s="33"/>
    </row>
    <row r="54" spans="1:21" s="2" customFormat="1" x14ac:dyDescent="0.25">
      <c r="A54" t="s">
        <v>41</v>
      </c>
      <c r="B54" s="10">
        <v>25.929391320000001</v>
      </c>
      <c r="C54" s="41">
        <v>41.712499080000001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T54" s="33"/>
      <c r="U54" s="33"/>
    </row>
    <row r="55" spans="1:21" s="2" customFormat="1" x14ac:dyDescent="0.25">
      <c r="A55" t="s">
        <v>42</v>
      </c>
      <c r="B55" s="10">
        <v>30.438850679999998</v>
      </c>
      <c r="C55" s="41">
        <v>46.221958440000002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T55" s="33"/>
      <c r="U55" s="33"/>
    </row>
    <row r="56" spans="1:21" s="2" customFormat="1" x14ac:dyDescent="0.25">
      <c r="A56" t="s">
        <v>43</v>
      </c>
      <c r="B56" s="10">
        <v>32.693580359999999</v>
      </c>
      <c r="C56" s="41">
        <v>50.731417800000003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T56" s="33"/>
      <c r="U56" s="33"/>
    </row>
    <row r="57" spans="1:21" s="2" customFormat="1" x14ac:dyDescent="0.25">
      <c r="A57" t="s">
        <v>121</v>
      </c>
      <c r="B57" s="10">
        <v>34.948310039999996</v>
      </c>
      <c r="C57" s="41">
        <v>56.368241999999995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T57" s="33"/>
      <c r="U57" s="33"/>
    </row>
    <row r="58" spans="1:21" s="2" customFormat="1" x14ac:dyDescent="0.25">
      <c r="A58" t="s">
        <v>122</v>
      </c>
      <c r="B58" s="10">
        <v>37.20303972</v>
      </c>
      <c r="C58" s="41">
        <v>59.750336519999998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T58" s="33"/>
      <c r="U58" s="33"/>
    </row>
    <row r="59" spans="1:21" s="2" customFormat="1" x14ac:dyDescent="0.25">
      <c r="A59" t="s">
        <v>44</v>
      </c>
      <c r="B59" s="10">
        <v>39.457769399999997</v>
      </c>
      <c r="C59" s="41">
        <v>65.387160719999997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T59" s="33"/>
      <c r="U59" s="33"/>
    </row>
    <row r="60" spans="1:21" s="2" customFormat="1" x14ac:dyDescent="0.25">
      <c r="A60" t="s">
        <v>123</v>
      </c>
      <c r="B60" s="10">
        <v>46.221958440000002</v>
      </c>
      <c r="C60" s="41">
        <v>73.278714599999986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T60" s="33"/>
      <c r="U60" s="33"/>
    </row>
    <row r="61" spans="1:21" s="2" customFormat="1" x14ac:dyDescent="0.25">
      <c r="A61" t="s">
        <v>124</v>
      </c>
      <c r="B61" s="10">
        <v>57.495606839999994</v>
      </c>
      <c r="C61" s="41">
        <v>91.316552039999991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T61" s="33"/>
      <c r="U61" s="33"/>
    </row>
    <row r="62" spans="1:21" s="2" customFormat="1" x14ac:dyDescent="0.25">
      <c r="A62"/>
      <c r="B62" s="10">
        <v>0</v>
      </c>
      <c r="C62" s="33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T62" s="33"/>
      <c r="U62" s="33"/>
    </row>
    <row r="63" spans="1:21" s="2" customFormat="1" x14ac:dyDescent="0.25">
      <c r="A63" t="s">
        <v>166</v>
      </c>
      <c r="B63" s="10">
        <v>23.67466164</v>
      </c>
      <c r="C63" s="41">
        <v>36.075674880000001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T63" s="33"/>
      <c r="U63" s="33"/>
    </row>
    <row r="64" spans="1:21" s="2" customFormat="1" x14ac:dyDescent="0.25">
      <c r="A64" t="s">
        <v>167</v>
      </c>
      <c r="B64" s="10">
        <v>24.802026480000002</v>
      </c>
      <c r="C64" s="41">
        <v>38.330404559999998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T64" s="33"/>
      <c r="U64" s="33"/>
    </row>
    <row r="65" spans="1:21" s="2" customFormat="1" x14ac:dyDescent="0.25">
      <c r="A65" t="s">
        <v>168</v>
      </c>
      <c r="B65" s="10">
        <v>25.929391320000001</v>
      </c>
      <c r="C65" s="41">
        <v>39.457769399999997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T65" s="33"/>
      <c r="U65" s="33"/>
    </row>
    <row r="66" spans="1:21" s="2" customFormat="1" x14ac:dyDescent="0.25">
      <c r="A66" t="s">
        <v>169</v>
      </c>
      <c r="B66" s="10">
        <v>30.438850679999998</v>
      </c>
      <c r="C66" s="41">
        <v>46.221958440000002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T66" s="33"/>
      <c r="U66" s="33"/>
    </row>
    <row r="67" spans="1:21" s="2" customFormat="1" x14ac:dyDescent="0.25">
      <c r="A67" t="s">
        <v>170</v>
      </c>
      <c r="B67" s="10">
        <v>31.566215519999997</v>
      </c>
      <c r="C67" s="41">
        <v>51.858782640000001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T67" s="33"/>
      <c r="U67" s="33"/>
    </row>
    <row r="68" spans="1:21" s="2" customFormat="1" x14ac:dyDescent="0.25">
      <c r="A68" t="s">
        <v>171</v>
      </c>
      <c r="B68" s="10">
        <v>34.948310039999996</v>
      </c>
      <c r="C68" s="41">
        <v>59.750336519999998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T68" s="33"/>
      <c r="U68" s="33"/>
    </row>
    <row r="69" spans="1:21" s="2" customFormat="1" x14ac:dyDescent="0.25">
      <c r="A69" t="s">
        <v>172</v>
      </c>
      <c r="B69" s="10">
        <v>36.075674880000001</v>
      </c>
      <c r="C69" s="41">
        <v>63.132431039999993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T69" s="33"/>
      <c r="U69" s="33"/>
    </row>
    <row r="70" spans="1:21" s="2" customFormat="1" x14ac:dyDescent="0.25">
      <c r="A70" t="s">
        <v>173</v>
      </c>
      <c r="B70" s="10">
        <v>40.585134240000002</v>
      </c>
      <c r="C70" s="41">
        <v>66.514525559999996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T70" s="33"/>
      <c r="U70" s="33"/>
    </row>
    <row r="71" spans="1:21" s="2" customFormat="1" x14ac:dyDescent="0.25">
      <c r="A71" t="s">
        <v>174</v>
      </c>
      <c r="B71" s="10">
        <v>43.967228759999998</v>
      </c>
      <c r="C71" s="41">
        <v>69.896620079999991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T71" s="33"/>
      <c r="U71" s="33"/>
    </row>
    <row r="72" spans="1:21" s="2" customFormat="1" x14ac:dyDescent="0.25">
      <c r="A72" t="s">
        <v>175</v>
      </c>
      <c r="B72" s="10">
        <v>50.731417800000003</v>
      </c>
      <c r="C72" s="41">
        <v>78.915538799999993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T72" s="33"/>
      <c r="U72" s="33"/>
    </row>
    <row r="73" spans="1:21" s="2" customFormat="1" x14ac:dyDescent="0.25">
      <c r="A73" t="s">
        <v>176</v>
      </c>
      <c r="B73" s="10">
        <v>64.259795879999999</v>
      </c>
      <c r="C73" s="41">
        <v>99.208105920000008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T73" s="33"/>
      <c r="U73" s="33"/>
    </row>
    <row r="74" spans="1:21" s="2" customFormat="1" x14ac:dyDescent="0.25">
      <c r="A74"/>
      <c r="B74" s="10">
        <v>0</v>
      </c>
      <c r="C74" s="33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T74" s="33"/>
      <c r="U74" s="33"/>
    </row>
    <row r="75" spans="1:21" s="2" customFormat="1" x14ac:dyDescent="0.25">
      <c r="A75" t="s">
        <v>51</v>
      </c>
      <c r="B75" s="10">
        <v>24.802026480000002</v>
      </c>
      <c r="C75" s="41">
        <v>37.20303972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T75" s="33"/>
      <c r="U75" s="33"/>
    </row>
    <row r="76" spans="1:21" s="2" customFormat="1" x14ac:dyDescent="0.25">
      <c r="A76" t="s">
        <v>52</v>
      </c>
      <c r="B76" s="10">
        <v>27.056756159999996</v>
      </c>
      <c r="C76" s="41">
        <v>40.585134240000002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T76" s="33"/>
      <c r="U76" s="33"/>
    </row>
    <row r="77" spans="1:21" s="2" customFormat="1" x14ac:dyDescent="0.25">
      <c r="A77" t="s">
        <v>53</v>
      </c>
      <c r="B77" s="10">
        <v>30.438850679999998</v>
      </c>
      <c r="C77" s="41">
        <v>42.839863919999999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T77" s="33"/>
      <c r="U77" s="33"/>
    </row>
    <row r="78" spans="1:21" s="2" customFormat="1" x14ac:dyDescent="0.25">
      <c r="A78" t="s">
        <v>54</v>
      </c>
      <c r="B78" s="10">
        <v>31.566215519999997</v>
      </c>
      <c r="C78" s="41">
        <v>47.34932328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T78" s="33"/>
      <c r="U78" s="33"/>
    </row>
    <row r="79" spans="1:21" s="2" customFormat="1" x14ac:dyDescent="0.25">
      <c r="A79" t="s">
        <v>55</v>
      </c>
      <c r="B79" s="10">
        <v>34.948310039999996</v>
      </c>
      <c r="C79" s="41">
        <v>51.858782640000001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T79" s="33"/>
      <c r="U79" s="33"/>
    </row>
    <row r="80" spans="1:21" s="2" customFormat="1" x14ac:dyDescent="0.25">
      <c r="A80" t="s">
        <v>56</v>
      </c>
      <c r="B80" s="10">
        <v>39.457769399999997</v>
      </c>
      <c r="C80" s="41">
        <v>60.877701359999996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T80" s="33"/>
      <c r="U80" s="33"/>
    </row>
    <row r="81" spans="1:21" s="2" customFormat="1" x14ac:dyDescent="0.25">
      <c r="A81" t="s">
        <v>177</v>
      </c>
      <c r="B81" s="10">
        <v>42.839863919999999</v>
      </c>
      <c r="C81" s="10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T81" s="33"/>
      <c r="U81" s="33"/>
    </row>
    <row r="82" spans="1:21" s="2" customFormat="1" x14ac:dyDescent="0.25">
      <c r="A82" t="s">
        <v>178</v>
      </c>
      <c r="B82" s="10">
        <v>46.221958440000002</v>
      </c>
      <c r="C82" s="10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T82" s="33"/>
      <c r="U82" s="33"/>
    </row>
    <row r="83" spans="1:21" s="2" customFormat="1" x14ac:dyDescent="0.25">
      <c r="A83" t="s">
        <v>179</v>
      </c>
      <c r="B83" s="10">
        <v>50.731417800000003</v>
      </c>
      <c r="C83" s="10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T83" s="33"/>
      <c r="U83" s="33"/>
    </row>
    <row r="84" spans="1:21" s="2" customFormat="1" x14ac:dyDescent="0.25">
      <c r="A84" t="s">
        <v>180</v>
      </c>
      <c r="B84" s="10">
        <v>56.368241999999995</v>
      </c>
      <c r="C84" s="10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T84" s="33"/>
      <c r="U84" s="33"/>
    </row>
    <row r="85" spans="1:21" s="2" customFormat="1" x14ac:dyDescent="0.25">
      <c r="A85" t="s">
        <v>181</v>
      </c>
      <c r="B85" s="10">
        <v>69.896620079999991</v>
      </c>
      <c r="C85" s="10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T85" s="33"/>
      <c r="U85" s="33"/>
    </row>
    <row r="86" spans="1:21" s="2" customFormat="1" x14ac:dyDescent="0.25">
      <c r="A86" t="s">
        <v>8</v>
      </c>
      <c r="B86" s="10">
        <v>0</v>
      </c>
      <c r="C86" s="33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T86" s="33"/>
      <c r="U86" s="33"/>
    </row>
    <row r="87" spans="1:21" s="2" customFormat="1" x14ac:dyDescent="0.25">
      <c r="A87" t="s">
        <v>63</v>
      </c>
      <c r="B87" s="10">
        <v>27.056756159999996</v>
      </c>
      <c r="C87" s="41">
        <v>40.585134240000002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T87" s="33"/>
      <c r="U87" s="33"/>
    </row>
    <row r="88" spans="1:21" s="2" customFormat="1" x14ac:dyDescent="0.25">
      <c r="A88" t="s">
        <v>64</v>
      </c>
      <c r="B88" s="10">
        <v>29.311485839999996</v>
      </c>
      <c r="C88" s="41">
        <v>42.839863919999999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T88" s="33"/>
      <c r="U88" s="33"/>
    </row>
    <row r="89" spans="1:21" s="2" customFormat="1" x14ac:dyDescent="0.25">
      <c r="A89" t="s">
        <v>65</v>
      </c>
      <c r="B89" s="10">
        <v>32.693580359999999</v>
      </c>
      <c r="C89" s="41">
        <v>46.221958440000002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T89" s="33"/>
      <c r="U89" s="33"/>
    </row>
    <row r="90" spans="1:21" s="2" customFormat="1" x14ac:dyDescent="0.25">
      <c r="A90" t="s">
        <v>66</v>
      </c>
      <c r="B90" s="10">
        <v>34.948310039999996</v>
      </c>
      <c r="C90" s="41">
        <v>50.731417800000003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T90" s="33"/>
      <c r="U90" s="33"/>
    </row>
    <row r="91" spans="1:21" s="2" customFormat="1" x14ac:dyDescent="0.25">
      <c r="A91" t="s">
        <v>67</v>
      </c>
      <c r="B91" s="10">
        <v>39.457769399999997</v>
      </c>
      <c r="C91" s="41">
        <v>54.113512319999991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T91" s="33"/>
      <c r="U91" s="33"/>
    </row>
    <row r="92" spans="1:21" s="2" customFormat="1" x14ac:dyDescent="0.25">
      <c r="A92" t="s">
        <v>68</v>
      </c>
      <c r="B92" s="10">
        <v>42.839863919999999</v>
      </c>
      <c r="C92" s="41">
        <v>62.005066199999995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T92" s="33"/>
      <c r="U92" s="33"/>
    </row>
    <row r="93" spans="1:21" s="2" customFormat="1" x14ac:dyDescent="0.25">
      <c r="A93" t="s">
        <v>128</v>
      </c>
      <c r="B93" s="10">
        <v>47.34932328</v>
      </c>
      <c r="C93" s="10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T93" s="33"/>
      <c r="U93" s="33"/>
    </row>
    <row r="94" spans="1:21" s="2" customFormat="1" x14ac:dyDescent="0.25">
      <c r="A94" t="s">
        <v>129</v>
      </c>
      <c r="B94" s="10">
        <v>50.731417800000003</v>
      </c>
      <c r="C94" s="10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T94" s="33"/>
      <c r="U94" s="33"/>
    </row>
    <row r="95" spans="1:21" s="2" customFormat="1" x14ac:dyDescent="0.25">
      <c r="A95" t="s">
        <v>130</v>
      </c>
      <c r="B95" s="10">
        <v>54.113512319999991</v>
      </c>
      <c r="C95" s="10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T95" s="33"/>
      <c r="U95" s="33"/>
    </row>
    <row r="96" spans="1:21" s="2" customFormat="1" x14ac:dyDescent="0.25">
      <c r="A96" t="s">
        <v>131</v>
      </c>
      <c r="B96" s="10">
        <v>60.877701359999996</v>
      </c>
      <c r="C96" s="10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T96" s="33"/>
      <c r="U96" s="33"/>
    </row>
    <row r="97" spans="1:21" s="2" customFormat="1" x14ac:dyDescent="0.25">
      <c r="A97" t="s">
        <v>132</v>
      </c>
      <c r="B97" s="10">
        <v>75.533444279999998</v>
      </c>
      <c r="C97" s="10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T97" s="33"/>
      <c r="U97" s="33"/>
    </row>
    <row r="98" spans="1:21" s="2" customFormat="1" x14ac:dyDescent="0.25">
      <c r="A98" t="s">
        <v>8</v>
      </c>
      <c r="B98" s="10">
        <v>0</v>
      </c>
      <c r="C98" s="33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T98" s="33"/>
      <c r="U98" s="33"/>
    </row>
    <row r="99" spans="1:21" s="2" customFormat="1" x14ac:dyDescent="0.25">
      <c r="A99" t="s">
        <v>69</v>
      </c>
      <c r="B99" s="10">
        <v>28.184120999999998</v>
      </c>
      <c r="C99" s="10">
        <v>40.585134240000002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T99" s="33"/>
      <c r="U99" s="33"/>
    </row>
    <row r="100" spans="1:21" s="2" customFormat="1" x14ac:dyDescent="0.25">
      <c r="A100" t="s">
        <v>70</v>
      </c>
      <c r="B100" s="10">
        <v>31.566215519999997</v>
      </c>
      <c r="C100" s="41">
        <v>43.967228759999998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T100" s="33"/>
      <c r="U100" s="33"/>
    </row>
    <row r="101" spans="1:21" s="2" customFormat="1" x14ac:dyDescent="0.25">
      <c r="A101" t="s">
        <v>71</v>
      </c>
      <c r="B101" s="10">
        <v>33.820945199999997</v>
      </c>
      <c r="C101" s="41">
        <v>47.34932328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T101" s="33"/>
      <c r="U101" s="33"/>
    </row>
    <row r="102" spans="1:21" s="2" customFormat="1" x14ac:dyDescent="0.25">
      <c r="A102" t="s">
        <v>72</v>
      </c>
      <c r="B102" s="10">
        <v>34.948310039999996</v>
      </c>
      <c r="C102" s="41">
        <v>51.858782640000001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T102" s="33"/>
      <c r="U102" s="33"/>
    </row>
    <row r="103" spans="1:21" s="2" customFormat="1" x14ac:dyDescent="0.25">
      <c r="A103" t="s">
        <v>73</v>
      </c>
      <c r="B103" s="10">
        <v>39.457769399999997</v>
      </c>
      <c r="C103" s="41">
        <v>55.240877159999997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T103" s="33"/>
      <c r="U103" s="33"/>
    </row>
    <row r="104" spans="1:21" s="2" customFormat="1" x14ac:dyDescent="0.25">
      <c r="A104" t="s">
        <v>74</v>
      </c>
      <c r="B104" s="10">
        <v>43.967228759999998</v>
      </c>
      <c r="C104" s="41">
        <v>63.132431039999993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T104" s="33"/>
      <c r="U104" s="33"/>
    </row>
    <row r="105" spans="1:21" s="2" customFormat="1" x14ac:dyDescent="0.25">
      <c r="A105" t="s">
        <v>133</v>
      </c>
      <c r="B105" s="10">
        <v>0</v>
      </c>
      <c r="C105" s="10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T105" s="33"/>
      <c r="U105" s="33"/>
    </row>
    <row r="106" spans="1:21" s="2" customFormat="1" x14ac:dyDescent="0.25">
      <c r="A106" t="s">
        <v>134</v>
      </c>
      <c r="B106" s="10">
        <v>0</v>
      </c>
      <c r="C106" s="10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T106" s="33"/>
      <c r="U106" s="33"/>
    </row>
    <row r="107" spans="1:21" s="2" customFormat="1" x14ac:dyDescent="0.25">
      <c r="A107" t="s">
        <v>135</v>
      </c>
      <c r="B107" s="10">
        <v>0</v>
      </c>
      <c r="C107" s="10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T107" s="33"/>
      <c r="U107" s="33"/>
    </row>
    <row r="108" spans="1:21" s="2" customFormat="1" x14ac:dyDescent="0.25">
      <c r="A108" t="s">
        <v>136</v>
      </c>
      <c r="B108" s="10">
        <v>0</v>
      </c>
      <c r="C108" s="10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T108" s="33"/>
      <c r="U108" s="33"/>
    </row>
    <row r="109" spans="1:21" s="2" customFormat="1" x14ac:dyDescent="0.25">
      <c r="A109" t="s">
        <v>137</v>
      </c>
      <c r="B109" s="10">
        <v>0</v>
      </c>
      <c r="C109" s="10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T109" s="33"/>
      <c r="U109" s="33"/>
    </row>
    <row r="110" spans="1:21" s="2" customFormat="1" x14ac:dyDescent="0.25">
      <c r="A110" t="s">
        <v>8</v>
      </c>
      <c r="B110" s="10">
        <v>0</v>
      </c>
      <c r="C110" s="33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T110" s="33"/>
      <c r="U110" s="33"/>
    </row>
    <row r="111" spans="1:21" s="2" customFormat="1" x14ac:dyDescent="0.25">
      <c r="A111" t="s">
        <v>75</v>
      </c>
      <c r="B111" s="10">
        <v>29.311485839999996</v>
      </c>
      <c r="C111" s="41">
        <v>40.585134240000002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T111" s="33"/>
      <c r="U111" s="33"/>
    </row>
    <row r="112" spans="1:21" s="2" customFormat="1" x14ac:dyDescent="0.25">
      <c r="A112" t="s">
        <v>76</v>
      </c>
      <c r="B112" s="10">
        <v>32.693580359999999</v>
      </c>
      <c r="C112" s="41">
        <v>45.094593600000003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T112" s="33"/>
      <c r="U112" s="33"/>
    </row>
    <row r="113" spans="1:21" s="2" customFormat="1" x14ac:dyDescent="0.25">
      <c r="A113" t="s">
        <v>77</v>
      </c>
      <c r="B113" s="10">
        <v>34.948310039999996</v>
      </c>
      <c r="C113" s="41">
        <v>48.476688119999999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T113" s="33"/>
      <c r="U113" s="33"/>
    </row>
    <row r="114" spans="1:21" s="2" customFormat="1" x14ac:dyDescent="0.25">
      <c r="A114" t="s">
        <v>78</v>
      </c>
      <c r="B114" s="10">
        <v>37.20303972</v>
      </c>
      <c r="C114" s="41">
        <v>52.98614748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T114" s="33"/>
      <c r="U114" s="33"/>
    </row>
    <row r="115" spans="1:21" s="2" customFormat="1" x14ac:dyDescent="0.25">
      <c r="A115" t="s">
        <v>79</v>
      </c>
      <c r="B115" s="10">
        <v>39.457769399999997</v>
      </c>
      <c r="C115" s="41">
        <v>57.495606839999994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T115" s="33"/>
      <c r="U115" s="33"/>
    </row>
    <row r="116" spans="1:21" s="2" customFormat="1" x14ac:dyDescent="0.25">
      <c r="A116" t="s">
        <v>80</v>
      </c>
      <c r="B116" s="10">
        <v>46.221958440000002</v>
      </c>
      <c r="C116" s="41">
        <v>65.387160719999997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T116" s="33"/>
      <c r="U116" s="33"/>
    </row>
    <row r="117" spans="1:21" s="2" customFormat="1" x14ac:dyDescent="0.25">
      <c r="A117" t="s">
        <v>138</v>
      </c>
      <c r="B117" s="10">
        <v>50.731417800000003</v>
      </c>
      <c r="C117" s="10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T117" s="33"/>
      <c r="U117" s="33"/>
    </row>
    <row r="118" spans="1:21" s="2" customFormat="1" x14ac:dyDescent="0.25">
      <c r="A118" t="s">
        <v>139</v>
      </c>
      <c r="B118" s="10">
        <v>55.240877159999997</v>
      </c>
      <c r="C118" s="10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T118" s="33"/>
      <c r="U118" s="33"/>
    </row>
    <row r="119" spans="1:21" s="2" customFormat="1" x14ac:dyDescent="0.25">
      <c r="A119" t="s">
        <v>140</v>
      </c>
      <c r="B119" s="10">
        <v>59.750336519999998</v>
      </c>
      <c r="C119" s="10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T119" s="33"/>
      <c r="U119" s="33"/>
    </row>
    <row r="120" spans="1:21" s="2" customFormat="1" x14ac:dyDescent="0.25">
      <c r="A120" t="s">
        <v>141</v>
      </c>
      <c r="B120" s="10">
        <v>65.387160719999997</v>
      </c>
      <c r="C120" s="10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T120" s="33"/>
      <c r="U120" s="33"/>
    </row>
    <row r="121" spans="1:21" s="2" customFormat="1" x14ac:dyDescent="0.25">
      <c r="A121" t="s">
        <v>142</v>
      </c>
      <c r="B121" s="10">
        <v>81.170268480000004</v>
      </c>
      <c r="C121" s="10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T121" s="33"/>
      <c r="U121" s="33"/>
    </row>
    <row r="122" spans="1:21" s="2" customFormat="1" x14ac:dyDescent="0.25">
      <c r="A122"/>
      <c r="B122" s="10">
        <v>0</v>
      </c>
      <c r="C122" s="33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T122" s="33"/>
      <c r="U122" s="33"/>
    </row>
    <row r="123" spans="1:21" s="2" customFormat="1" x14ac:dyDescent="0.25">
      <c r="A123" t="s">
        <v>81</v>
      </c>
      <c r="B123" s="10">
        <v>31.566215519999997</v>
      </c>
      <c r="C123" s="41">
        <v>43.967228759999998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T123" s="33"/>
      <c r="U123" s="33"/>
    </row>
    <row r="124" spans="1:21" s="2" customFormat="1" x14ac:dyDescent="0.25">
      <c r="A124" t="s">
        <v>82</v>
      </c>
      <c r="B124" s="10">
        <v>33.820945199999997</v>
      </c>
      <c r="C124" s="41">
        <v>47.34932328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T124" s="33"/>
      <c r="U124" s="33"/>
    </row>
    <row r="125" spans="1:21" s="2" customFormat="1" x14ac:dyDescent="0.25">
      <c r="A125" t="s">
        <v>83</v>
      </c>
      <c r="B125" s="10">
        <v>38.330404559999998</v>
      </c>
      <c r="C125" s="41">
        <v>51.858782640000001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T125" s="33"/>
      <c r="U125" s="33"/>
    </row>
    <row r="126" spans="1:21" s="2" customFormat="1" x14ac:dyDescent="0.25">
      <c r="A126" t="s">
        <v>84</v>
      </c>
      <c r="B126" s="10">
        <v>42.839863919999999</v>
      </c>
      <c r="C126" s="41">
        <v>58.622971679999992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T126" s="33"/>
      <c r="U126" s="33"/>
    </row>
    <row r="127" spans="1:21" s="2" customFormat="1" x14ac:dyDescent="0.25">
      <c r="A127" t="s">
        <v>85</v>
      </c>
      <c r="B127" s="10">
        <v>45.094593600000003</v>
      </c>
      <c r="C127" s="41">
        <v>62.005066199999995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T127" s="33"/>
      <c r="U127" s="33"/>
    </row>
    <row r="128" spans="1:21" s="2" customFormat="1" x14ac:dyDescent="0.25">
      <c r="A128" t="s">
        <v>86</v>
      </c>
      <c r="B128" s="10">
        <v>51.858782640000001</v>
      </c>
      <c r="C128" s="41">
        <v>71.023984920000004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T128" s="33"/>
      <c r="U128" s="33"/>
    </row>
    <row r="129" spans="1:21" s="2" customFormat="1" x14ac:dyDescent="0.25">
      <c r="A129" t="s">
        <v>143</v>
      </c>
      <c r="B129" s="10">
        <v>55.240877159999997</v>
      </c>
      <c r="C129" s="10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T129" s="33"/>
      <c r="U129" s="33"/>
    </row>
    <row r="130" spans="1:21" s="2" customFormat="1" x14ac:dyDescent="0.25">
      <c r="A130" t="s">
        <v>144</v>
      </c>
      <c r="B130" s="10">
        <v>59.750336519999998</v>
      </c>
      <c r="C130" s="10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T130" s="33"/>
      <c r="U130" s="33"/>
    </row>
    <row r="131" spans="1:21" s="2" customFormat="1" x14ac:dyDescent="0.25">
      <c r="A131" t="s">
        <v>145</v>
      </c>
      <c r="B131" s="10">
        <v>64.259795879999999</v>
      </c>
      <c r="C131" s="10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T131" s="33"/>
      <c r="U131" s="33"/>
    </row>
    <row r="132" spans="1:21" s="2" customFormat="1" x14ac:dyDescent="0.25">
      <c r="A132" t="s">
        <v>146</v>
      </c>
      <c r="B132" s="10">
        <v>68.769255240000007</v>
      </c>
      <c r="C132" s="10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T132" s="33"/>
      <c r="U132" s="33"/>
    </row>
    <row r="133" spans="1:21" s="2" customFormat="1" x14ac:dyDescent="0.25">
      <c r="A133" t="s">
        <v>147</v>
      </c>
      <c r="B133" s="10">
        <v>86.807092679999997</v>
      </c>
      <c r="C133" s="10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T133" s="33"/>
      <c r="U133" s="33"/>
    </row>
    <row r="134" spans="1:21" s="2" customFormat="1" x14ac:dyDescent="0.25">
      <c r="A134"/>
      <c r="B134" s="10">
        <v>0</v>
      </c>
      <c r="C134" s="33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T134" s="33"/>
      <c r="U134" s="33"/>
    </row>
    <row r="135" spans="1:21" s="2" customFormat="1" x14ac:dyDescent="0.25">
      <c r="A135" t="s">
        <v>182</v>
      </c>
      <c r="B135" s="10">
        <v>33.820945199999997</v>
      </c>
      <c r="C135" s="41">
        <v>47.34932328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T135" s="33"/>
      <c r="U135" s="33"/>
    </row>
    <row r="136" spans="1:21" s="2" customFormat="1" x14ac:dyDescent="0.25">
      <c r="A136" t="s">
        <v>183</v>
      </c>
      <c r="B136" s="10">
        <v>38.330404559999998</v>
      </c>
      <c r="C136" s="41">
        <v>52.98614748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T136" s="33"/>
      <c r="U136" s="33"/>
    </row>
    <row r="137" spans="1:21" s="2" customFormat="1" x14ac:dyDescent="0.25">
      <c r="A137" t="s">
        <v>184</v>
      </c>
      <c r="B137" s="10">
        <v>45.094593600000003</v>
      </c>
      <c r="C137" s="41">
        <v>60.877701359999996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T137" s="33"/>
      <c r="U137" s="33"/>
    </row>
    <row r="138" spans="1:21" s="2" customFormat="1" x14ac:dyDescent="0.25">
      <c r="A138" t="s">
        <v>185</v>
      </c>
      <c r="B138" s="10">
        <v>50.731417800000003</v>
      </c>
      <c r="C138" s="41">
        <v>67.641890399999994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T138" s="33"/>
      <c r="U138" s="33"/>
    </row>
    <row r="139" spans="1:21" s="2" customFormat="1" x14ac:dyDescent="0.25">
      <c r="A139" t="s">
        <v>186</v>
      </c>
      <c r="B139" s="10">
        <v>56.368241999999995</v>
      </c>
      <c r="C139" s="41">
        <v>74.406079439999999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T139" s="33"/>
      <c r="U139" s="33"/>
    </row>
    <row r="140" spans="1:21" s="2" customFormat="1" x14ac:dyDescent="0.25">
      <c r="A140" t="s">
        <v>187</v>
      </c>
      <c r="B140" s="10">
        <v>67.641890399999994</v>
      </c>
      <c r="C140" s="41">
        <v>87.934457519999995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T140" s="33"/>
      <c r="U140" s="33"/>
    </row>
    <row r="141" spans="1:21" s="2" customFormat="1" x14ac:dyDescent="0.25">
      <c r="A141" t="s">
        <v>188</v>
      </c>
      <c r="B141" s="10">
        <v>72.151349760000002</v>
      </c>
      <c r="C141" s="10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T141" s="33"/>
      <c r="U141" s="33"/>
    </row>
    <row r="142" spans="1:21" s="2" customFormat="1" x14ac:dyDescent="0.25">
      <c r="A142" t="s">
        <v>189</v>
      </c>
      <c r="B142" s="10">
        <v>76.660809119999996</v>
      </c>
      <c r="C142" s="10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T142" s="33"/>
      <c r="U142" s="33"/>
    </row>
    <row r="143" spans="1:21" s="2" customFormat="1" x14ac:dyDescent="0.25">
      <c r="A143" t="s">
        <v>190</v>
      </c>
      <c r="B143" s="10">
        <v>82.297633319999989</v>
      </c>
      <c r="C143" s="10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T143" s="33"/>
      <c r="U143" s="33"/>
    </row>
    <row r="144" spans="1:21" s="2" customFormat="1" x14ac:dyDescent="0.25">
      <c r="A144" t="s">
        <v>191</v>
      </c>
      <c r="B144" s="10">
        <v>87.934457519999995</v>
      </c>
      <c r="C144" s="10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T144" s="33"/>
      <c r="U144" s="33"/>
    </row>
    <row r="145" spans="1:21" s="2" customFormat="1" x14ac:dyDescent="0.25">
      <c r="A145" t="s">
        <v>192</v>
      </c>
      <c r="B145" s="10">
        <v>92.443916880000003</v>
      </c>
      <c r="C145" s="10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T145" s="33"/>
      <c r="U145" s="33"/>
    </row>
    <row r="146" spans="1:21" s="2" customFormat="1" x14ac:dyDescent="0.25">
      <c r="A146"/>
      <c r="B146" s="10">
        <v>0</v>
      </c>
      <c r="C146" s="33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T146" s="33"/>
      <c r="U146" s="33"/>
    </row>
    <row r="147" spans="1:21" s="2" customFormat="1" x14ac:dyDescent="0.25">
      <c r="A147" t="s">
        <v>193</v>
      </c>
      <c r="B147" s="10">
        <v>38.330404559999998</v>
      </c>
      <c r="C147" s="19">
        <v>51.858782640000001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T147" s="33"/>
      <c r="U147" s="33"/>
    </row>
    <row r="148" spans="1:21" s="2" customFormat="1" x14ac:dyDescent="0.25">
      <c r="A148" t="s">
        <v>194</v>
      </c>
      <c r="B148" s="10">
        <v>40.585134240000002</v>
      </c>
      <c r="C148" s="19">
        <v>55.240877159999997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T148" s="33"/>
      <c r="U148" s="33"/>
    </row>
    <row r="149" spans="1:21" s="2" customFormat="1" x14ac:dyDescent="0.25">
      <c r="A149" t="s">
        <v>195</v>
      </c>
      <c r="B149" s="10">
        <v>57.495606839999994</v>
      </c>
      <c r="C149" s="19">
        <v>73.278714599999986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T149" s="33"/>
      <c r="U149" s="33"/>
    </row>
    <row r="150" spans="1:21" s="2" customFormat="1" x14ac:dyDescent="0.25">
      <c r="A150" t="s">
        <v>196</v>
      </c>
      <c r="B150" s="10">
        <v>63.132431039999993</v>
      </c>
      <c r="C150" s="19">
        <v>81.170268480000004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T150" s="33"/>
      <c r="U150" s="33"/>
    </row>
    <row r="151" spans="1:21" s="2" customFormat="1" x14ac:dyDescent="0.25">
      <c r="A151" t="s">
        <v>197</v>
      </c>
      <c r="B151" s="10">
        <v>68.769255240000007</v>
      </c>
      <c r="C151" s="19">
        <v>87.934457519999995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T151" s="33"/>
      <c r="U151" s="33"/>
    </row>
    <row r="152" spans="1:21" s="2" customFormat="1" x14ac:dyDescent="0.25">
      <c r="A152" t="s">
        <v>198</v>
      </c>
      <c r="B152" s="10">
        <v>77.788173959999995</v>
      </c>
      <c r="C152" s="19">
        <v>99.208105920000008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T152" s="33"/>
      <c r="U152" s="33"/>
    </row>
    <row r="153" spans="1:21" s="2" customFormat="1" x14ac:dyDescent="0.25">
      <c r="A153" t="s">
        <v>199</v>
      </c>
      <c r="B153" s="10">
        <v>77.788173959999995</v>
      </c>
      <c r="C153" s="10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T153" s="33"/>
      <c r="U153" s="33"/>
    </row>
    <row r="154" spans="1:21" s="2" customFormat="1" x14ac:dyDescent="0.25">
      <c r="A154" t="s">
        <v>200</v>
      </c>
      <c r="B154" s="10">
        <v>81.170268480000004</v>
      </c>
      <c r="C154" s="10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T154" s="33"/>
      <c r="U154" s="33"/>
    </row>
    <row r="155" spans="1:21" s="2" customFormat="1" x14ac:dyDescent="0.25">
      <c r="A155" t="s">
        <v>201</v>
      </c>
      <c r="B155" s="10">
        <v>86.807092679999997</v>
      </c>
      <c r="C155" s="10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T155" s="33"/>
      <c r="U155" s="33"/>
    </row>
    <row r="156" spans="1:21" s="2" customFormat="1" x14ac:dyDescent="0.25">
      <c r="A156" t="s">
        <v>202</v>
      </c>
      <c r="B156" s="10">
        <v>91.316552039999991</v>
      </c>
      <c r="C156" s="10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T156" s="33"/>
      <c r="U156" s="33"/>
    </row>
    <row r="157" spans="1:21" s="2" customFormat="1" x14ac:dyDescent="0.25">
      <c r="A157" t="s">
        <v>203</v>
      </c>
      <c r="B157" s="10">
        <v>98.080741079999996</v>
      </c>
      <c r="C157" s="10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T157" s="33"/>
      <c r="U157" s="33"/>
    </row>
    <row r="158" spans="1:21" s="2" customFormat="1" x14ac:dyDescent="0.25">
      <c r="A158"/>
      <c r="B158" s="10">
        <v>0</v>
      </c>
      <c r="C158" s="33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T158" s="33"/>
      <c r="U158" s="33"/>
    </row>
    <row r="159" spans="1:21" s="2" customFormat="1" x14ac:dyDescent="0.25">
      <c r="A159" t="s">
        <v>204</v>
      </c>
      <c r="B159" s="10">
        <v>49.604052960000004</v>
      </c>
      <c r="C159" s="41">
        <v>63.132431039999993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T159" s="33"/>
      <c r="U159" s="33"/>
    </row>
    <row r="160" spans="1:21" s="2" customFormat="1" x14ac:dyDescent="0.25">
      <c r="A160" t="s">
        <v>205</v>
      </c>
      <c r="B160" s="10">
        <v>54.113512319999991</v>
      </c>
      <c r="C160" s="41">
        <v>69.896620079999991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T160" s="33"/>
      <c r="U160" s="33"/>
    </row>
    <row r="161" spans="1:21" s="2" customFormat="1" x14ac:dyDescent="0.25">
      <c r="A161" t="s">
        <v>206</v>
      </c>
      <c r="B161" s="10">
        <v>60.877701359999996</v>
      </c>
      <c r="C161" s="41">
        <v>76.660809119999996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T161" s="33"/>
      <c r="U161" s="33"/>
    </row>
    <row r="162" spans="1:21" s="2" customFormat="1" x14ac:dyDescent="0.25">
      <c r="A162" t="s">
        <v>207</v>
      </c>
      <c r="B162" s="10">
        <v>64.259795879999999</v>
      </c>
      <c r="C162" s="41">
        <v>83.424998160000001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T162" s="33"/>
      <c r="U162" s="33"/>
    </row>
    <row r="163" spans="1:21" s="2" customFormat="1" x14ac:dyDescent="0.25">
      <c r="A163" t="s">
        <v>208</v>
      </c>
      <c r="B163" s="10">
        <v>71.023984920000004</v>
      </c>
      <c r="C163" s="41">
        <v>90.189187200000006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T163" s="33"/>
      <c r="U163" s="33"/>
    </row>
    <row r="164" spans="1:21" s="2" customFormat="1" x14ac:dyDescent="0.25">
      <c r="A164" t="s">
        <v>209</v>
      </c>
      <c r="B164" s="10">
        <v>81.170268480000004</v>
      </c>
      <c r="C164" s="41">
        <v>102.59020043999999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T164" s="33"/>
      <c r="U164" s="33"/>
    </row>
    <row r="165" spans="1:21" s="2" customFormat="1" x14ac:dyDescent="0.25">
      <c r="A165" t="s">
        <v>210</v>
      </c>
      <c r="B165" s="10">
        <v>83.424998160000001</v>
      </c>
      <c r="C165" s="10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T165" s="33"/>
      <c r="U165" s="33"/>
    </row>
    <row r="166" spans="1:21" s="2" customFormat="1" x14ac:dyDescent="0.25">
      <c r="A166" t="s">
        <v>211</v>
      </c>
      <c r="B166" s="10">
        <v>87.934457519999995</v>
      </c>
      <c r="C166" s="10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T166" s="33"/>
      <c r="U166" s="33"/>
    </row>
    <row r="167" spans="1:21" s="2" customFormat="1" x14ac:dyDescent="0.25">
      <c r="A167" t="s">
        <v>212</v>
      </c>
      <c r="B167" s="10">
        <v>92.443916880000003</v>
      </c>
      <c r="C167" s="10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T167" s="33"/>
      <c r="U167" s="33"/>
    </row>
    <row r="168" spans="1:21" s="2" customFormat="1" x14ac:dyDescent="0.25">
      <c r="A168" t="s">
        <v>213</v>
      </c>
      <c r="B168" s="10">
        <v>99.208105920000008</v>
      </c>
      <c r="C168" s="10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T168" s="33"/>
      <c r="U168" s="33"/>
    </row>
    <row r="169" spans="1:21" s="2" customFormat="1" x14ac:dyDescent="0.25">
      <c r="A169" t="s">
        <v>214</v>
      </c>
      <c r="B169" s="10">
        <v>108.22702463999998</v>
      </c>
      <c r="C169" s="10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T169" s="33"/>
      <c r="U169" s="33"/>
    </row>
    <row r="170" spans="1:21" s="2" customFormat="1" x14ac:dyDescent="0.25">
      <c r="A170"/>
      <c r="B170" s="10">
        <v>0</v>
      </c>
      <c r="C170" s="33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T170" s="33"/>
      <c r="U170" s="33"/>
    </row>
    <row r="171" spans="1:21" s="2" customFormat="1" x14ac:dyDescent="0.25">
      <c r="A171" t="s">
        <v>215</v>
      </c>
      <c r="B171" s="10">
        <v>57.495606839999994</v>
      </c>
      <c r="C171" s="19">
        <v>72.151349760000002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T171" s="33"/>
      <c r="U171" s="33"/>
    </row>
    <row r="172" spans="1:21" s="2" customFormat="1" x14ac:dyDescent="0.25">
      <c r="A172" t="s">
        <v>216</v>
      </c>
      <c r="B172" s="10">
        <v>63.132431039999993</v>
      </c>
      <c r="C172" s="19">
        <v>78.915538799999993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T172" s="33"/>
      <c r="U172" s="33"/>
    </row>
    <row r="173" spans="1:21" s="2" customFormat="1" x14ac:dyDescent="0.25">
      <c r="A173" t="s">
        <v>217</v>
      </c>
      <c r="B173" s="10">
        <v>68.769255240000007</v>
      </c>
      <c r="C173" s="19">
        <v>85.679727839999998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T173" s="33"/>
      <c r="U173" s="33"/>
    </row>
    <row r="174" spans="1:21" s="2" customFormat="1" x14ac:dyDescent="0.25">
      <c r="A174" t="s">
        <v>218</v>
      </c>
      <c r="B174" s="10">
        <v>73.278714599999986</v>
      </c>
      <c r="C174" s="19">
        <v>92.443916880000003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T174" s="33"/>
      <c r="U174" s="33"/>
    </row>
    <row r="175" spans="1:21" s="2" customFormat="1" x14ac:dyDescent="0.25">
      <c r="A175" t="s">
        <v>219</v>
      </c>
      <c r="B175" s="10">
        <v>78.915538799999993</v>
      </c>
      <c r="C175" s="19">
        <v>99.208105920000008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T175" s="33"/>
      <c r="U175" s="33"/>
    </row>
    <row r="176" spans="1:21" s="2" customFormat="1" x14ac:dyDescent="0.25">
      <c r="A176" t="s">
        <v>220</v>
      </c>
      <c r="B176" s="10">
        <v>94.69864656</v>
      </c>
      <c r="C176" s="19">
        <v>117.24594335999998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T176" s="33"/>
      <c r="U176" s="33"/>
    </row>
    <row r="177" spans="1:21" s="2" customFormat="1" x14ac:dyDescent="0.25">
      <c r="A177" t="s">
        <v>221</v>
      </c>
      <c r="B177" s="10">
        <v>100.33547075999999</v>
      </c>
      <c r="C177" s="10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T177" s="33"/>
      <c r="U177" s="33"/>
    </row>
    <row r="178" spans="1:21" s="2" customFormat="1" x14ac:dyDescent="0.25">
      <c r="A178" t="s">
        <v>222</v>
      </c>
      <c r="B178" s="10">
        <v>94.69864656</v>
      </c>
      <c r="C178" s="10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T178" s="33"/>
      <c r="U178" s="33"/>
    </row>
    <row r="179" spans="1:21" s="2" customFormat="1" x14ac:dyDescent="0.25">
      <c r="A179" t="s">
        <v>223</v>
      </c>
      <c r="B179" s="10">
        <v>100.33547075999999</v>
      </c>
      <c r="C179" s="10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T179" s="33"/>
      <c r="U179" s="33"/>
    </row>
    <row r="180" spans="1:21" s="2" customFormat="1" x14ac:dyDescent="0.25">
      <c r="A180" t="s">
        <v>224</v>
      </c>
      <c r="B180" s="10">
        <v>104.84493012</v>
      </c>
      <c r="C180" s="10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T180" s="33"/>
      <c r="U180" s="33"/>
    </row>
    <row r="181" spans="1:21" s="2" customFormat="1" x14ac:dyDescent="0.25">
      <c r="A181" t="s">
        <v>225</v>
      </c>
      <c r="B181" s="10">
        <v>114.99121367999999</v>
      </c>
      <c r="C181" s="10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T181" s="33"/>
      <c r="U181" s="33"/>
    </row>
    <row r="182" spans="1:21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T182" s="33"/>
      <c r="U182" s="33"/>
    </row>
    <row r="183" spans="1:21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T183" s="33"/>
      <c r="U183" s="33"/>
    </row>
    <row r="184" spans="1:21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T184" s="33"/>
      <c r="U184" s="33"/>
    </row>
    <row r="185" spans="1:21" s="2" customFormat="1" x14ac:dyDescent="0.25">
      <c r="A185"/>
      <c r="C185"/>
      <c r="D185" s="1"/>
      <c r="E185" s="1"/>
      <c r="F185" s="1"/>
      <c r="G185" s="3"/>
      <c r="H185" s="3"/>
      <c r="J185" s="25"/>
      <c r="T185" s="33"/>
      <c r="U185" s="33"/>
    </row>
    <row r="186" spans="1:21" s="2" customFormat="1" x14ac:dyDescent="0.25">
      <c r="A186"/>
      <c r="C186"/>
      <c r="D186" s="1"/>
      <c r="E186" s="1"/>
      <c r="F186" s="1"/>
      <c r="G186" s="3"/>
      <c r="H186" s="3"/>
      <c r="J186" s="25"/>
      <c r="T186" s="33"/>
      <c r="U186" s="33"/>
    </row>
    <row r="187" spans="1:21" s="2" customFormat="1" x14ac:dyDescent="0.25">
      <c r="A187" s="169" t="s">
        <v>254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T187" s="33"/>
      <c r="U187" s="33"/>
    </row>
    <row r="188" spans="1:21" s="2" customFormat="1" x14ac:dyDescent="0.25">
      <c r="A188" s="28" t="s">
        <v>152</v>
      </c>
      <c r="B188" s="19">
        <v>12.814199999999998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T188" s="33"/>
      <c r="U188" s="33"/>
    </row>
    <row r="189" spans="1:21" s="2" customFormat="1" x14ac:dyDescent="0.25">
      <c r="A189" s="29" t="s">
        <v>154</v>
      </c>
      <c r="B189" s="19">
        <v>20.339999999999996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T189" s="33"/>
      <c r="U189" s="33"/>
    </row>
    <row r="190" spans="1:21" s="2" customFormat="1" x14ac:dyDescent="0.25">
      <c r="A190" s="29" t="s">
        <v>153</v>
      </c>
      <c r="B190" s="19">
        <v>15.560099999999998</v>
      </c>
      <c r="C190" s="10"/>
      <c r="D190" s="13"/>
      <c r="E190" s="3">
        <f t="shared" si="6"/>
        <v>0</v>
      </c>
      <c r="F190" s="1"/>
      <c r="G190" s="3"/>
      <c r="H190" s="3"/>
      <c r="J190" s="25"/>
      <c r="T190" s="33"/>
      <c r="U190" s="33"/>
    </row>
    <row r="191" spans="1:21" s="2" customFormat="1" x14ac:dyDescent="0.25">
      <c r="A191" s="29" t="s">
        <v>155</v>
      </c>
      <c r="B191" s="19">
        <v>22.679099999999998</v>
      </c>
      <c r="C191" s="10"/>
      <c r="D191" s="13"/>
      <c r="E191" s="3">
        <f t="shared" si="6"/>
        <v>0</v>
      </c>
      <c r="F191" s="1"/>
      <c r="G191" s="3"/>
      <c r="H191" s="3"/>
      <c r="J191" s="25"/>
      <c r="T191" s="33"/>
      <c r="U191" s="33"/>
    </row>
    <row r="192" spans="1:21" s="2" customFormat="1" x14ac:dyDescent="0.25">
      <c r="A192" s="29" t="s">
        <v>231</v>
      </c>
      <c r="B192" s="19">
        <v>38.239199999999997</v>
      </c>
      <c r="C192" s="10"/>
      <c r="D192" s="13"/>
      <c r="E192" s="3">
        <f t="shared" si="6"/>
        <v>0</v>
      </c>
      <c r="F192" s="1"/>
      <c r="G192" s="3"/>
      <c r="H192" s="3"/>
      <c r="J192" s="25"/>
      <c r="T192" s="33"/>
      <c r="U192" s="33"/>
    </row>
    <row r="193" spans="1:21" s="2" customFormat="1" x14ac:dyDescent="0.25">
      <c r="A193" s="29" t="s">
        <v>232</v>
      </c>
      <c r="B193" s="19">
        <v>57.358799999999995</v>
      </c>
      <c r="C193" s="10"/>
      <c r="D193" s="13"/>
      <c r="E193" s="3">
        <f t="shared" si="6"/>
        <v>0</v>
      </c>
      <c r="F193" s="1"/>
      <c r="G193" s="3"/>
      <c r="H193" s="3"/>
      <c r="J193" s="25"/>
      <c r="T193" s="33"/>
      <c r="U193" s="33"/>
    </row>
    <row r="194" spans="1:21" s="2" customFormat="1" x14ac:dyDescent="0.25">
      <c r="A194" t="s">
        <v>233</v>
      </c>
      <c r="B194" s="19">
        <v>84.817799999999991</v>
      </c>
      <c r="C194" s="10"/>
      <c r="D194" s="13"/>
      <c r="E194" s="3">
        <f t="shared" si="6"/>
        <v>0</v>
      </c>
      <c r="F194" s="1"/>
      <c r="G194" s="3"/>
      <c r="H194" s="3"/>
      <c r="J194" s="25"/>
      <c r="T194" s="33"/>
      <c r="U194" s="33"/>
    </row>
    <row r="195" spans="1:21" s="2" customFormat="1" x14ac:dyDescent="0.25">
      <c r="A195" t="s">
        <v>234</v>
      </c>
      <c r="B195" s="19">
        <v>142.17660000000001</v>
      </c>
      <c r="C195" s="10"/>
      <c r="D195" s="13"/>
      <c r="E195" s="3">
        <f t="shared" si="6"/>
        <v>0</v>
      </c>
      <c r="F195" s="1"/>
      <c r="G195" s="3"/>
      <c r="H195" s="3"/>
      <c r="J195" s="25"/>
      <c r="T195" s="33"/>
      <c r="U195" s="33"/>
    </row>
    <row r="196" spans="1:21" s="2" customFormat="1" x14ac:dyDescent="0.25">
      <c r="A196" t="s">
        <v>148</v>
      </c>
      <c r="B196" s="19">
        <v>32.238899999999994</v>
      </c>
      <c r="C196" s="10"/>
      <c r="D196" s="13"/>
      <c r="E196" s="3">
        <f t="shared" si="6"/>
        <v>0</v>
      </c>
      <c r="F196" s="1"/>
      <c r="G196" s="3"/>
      <c r="H196" s="3"/>
      <c r="J196" s="25"/>
      <c r="T196" s="33"/>
      <c r="U196" s="33"/>
    </row>
    <row r="197" spans="1:21" s="2" customFormat="1" x14ac:dyDescent="0.25">
      <c r="A197" t="s">
        <v>149</v>
      </c>
      <c r="B197" s="19">
        <v>46.578599999999994</v>
      </c>
      <c r="C197" s="10"/>
      <c r="D197" s="13"/>
      <c r="E197" s="3">
        <f t="shared" si="6"/>
        <v>0</v>
      </c>
      <c r="F197" s="1"/>
      <c r="G197" s="3"/>
      <c r="H197" s="3"/>
      <c r="J197" s="25"/>
      <c r="T197" s="33"/>
      <c r="U197" s="33"/>
    </row>
    <row r="198" spans="1:21" s="2" customFormat="1" x14ac:dyDescent="0.25">
      <c r="A198" t="s">
        <v>150</v>
      </c>
      <c r="B198" s="19">
        <v>35.900099999999995</v>
      </c>
      <c r="C198" s="10"/>
      <c r="D198" s="13"/>
      <c r="E198" s="3">
        <f t="shared" si="6"/>
        <v>0</v>
      </c>
      <c r="F198" s="1"/>
      <c r="G198" s="3"/>
      <c r="H198" s="3"/>
      <c r="J198" s="25"/>
      <c r="T198" s="33"/>
      <c r="U198" s="33"/>
    </row>
    <row r="199" spans="1:21" s="2" customFormat="1" x14ac:dyDescent="0.25">
      <c r="A199" t="s">
        <v>151</v>
      </c>
      <c r="B199" s="19">
        <v>56.138399999999997</v>
      </c>
      <c r="C199" s="10"/>
      <c r="D199" s="13"/>
      <c r="E199" s="3">
        <f t="shared" si="6"/>
        <v>0</v>
      </c>
      <c r="F199" s="1"/>
      <c r="G199" s="3"/>
      <c r="H199" s="3"/>
      <c r="J199" s="25"/>
      <c r="T199" s="33"/>
      <c r="U199" s="33"/>
    </row>
    <row r="200" spans="1:21" s="2" customFormat="1" x14ac:dyDescent="0.25">
      <c r="A200" t="s">
        <v>235</v>
      </c>
      <c r="B200" s="19">
        <v>56.138399999999997</v>
      </c>
      <c r="C200" s="10"/>
      <c r="D200" s="13"/>
      <c r="E200" s="3">
        <f t="shared" si="6"/>
        <v>0</v>
      </c>
      <c r="F200" s="1"/>
      <c r="G200" s="3"/>
      <c r="H200" s="3"/>
      <c r="J200" s="25"/>
      <c r="T200" s="33"/>
      <c r="U200" s="33"/>
    </row>
    <row r="201" spans="1:21" s="2" customFormat="1" x14ac:dyDescent="0.25">
      <c r="A201" t="s">
        <v>236</v>
      </c>
      <c r="B201" s="19">
        <v>80.037899999999993</v>
      </c>
      <c r="C201" s="10"/>
      <c r="D201" s="13"/>
      <c r="E201" s="3">
        <f t="shared" si="6"/>
        <v>0</v>
      </c>
      <c r="F201" s="1"/>
      <c r="G201" s="3"/>
      <c r="H201" s="3"/>
      <c r="J201" s="25"/>
      <c r="T201" s="33"/>
      <c r="U201" s="33"/>
    </row>
    <row r="202" spans="1:21" s="2" customFormat="1" x14ac:dyDescent="0.25">
      <c r="A202" t="s">
        <v>237</v>
      </c>
      <c r="B202" s="19">
        <v>31.120199999999997</v>
      </c>
      <c r="C202" s="10"/>
      <c r="D202" s="13"/>
      <c r="E202" s="3">
        <f t="shared" si="6"/>
        <v>0</v>
      </c>
      <c r="F202" s="1"/>
      <c r="G202" s="3"/>
      <c r="H202" s="3"/>
      <c r="J202" s="25"/>
      <c r="T202" s="33"/>
      <c r="U202" s="33"/>
    </row>
    <row r="203" spans="1:21" s="2" customFormat="1" x14ac:dyDescent="0.25">
      <c r="A203" s="30" t="s">
        <v>238</v>
      </c>
      <c r="B203" s="19">
        <v>39.459599999999995</v>
      </c>
      <c r="C203" s="10"/>
      <c r="D203" s="13"/>
      <c r="E203" s="3">
        <f t="shared" si="6"/>
        <v>0</v>
      </c>
      <c r="F203" s="1"/>
      <c r="G203" s="3"/>
      <c r="H203" s="3"/>
      <c r="J203" s="25"/>
      <c r="T203" s="33"/>
      <c r="U203" s="33"/>
    </row>
    <row r="204" spans="1:21" s="2" customFormat="1" x14ac:dyDescent="0.25">
      <c r="A204" t="s">
        <v>240</v>
      </c>
      <c r="B204" s="19">
        <v>1.4237999999999997</v>
      </c>
      <c r="C204" s="10"/>
      <c r="D204" s="13"/>
      <c r="E204" s="3">
        <f t="shared" si="6"/>
        <v>0</v>
      </c>
      <c r="F204" s="1"/>
      <c r="G204" s="3"/>
      <c r="H204" s="3"/>
      <c r="J204" s="25"/>
      <c r="T204" s="33"/>
      <c r="U204" s="33"/>
    </row>
    <row r="205" spans="1:21" s="2" customFormat="1" x14ac:dyDescent="0.25">
      <c r="A205" t="s">
        <v>239</v>
      </c>
      <c r="B205" s="19">
        <v>1.4237999999999997</v>
      </c>
      <c r="C205" s="10"/>
      <c r="D205" s="13"/>
      <c r="E205" s="3">
        <f t="shared" si="6"/>
        <v>0</v>
      </c>
      <c r="F205" s="1"/>
      <c r="G205" s="3"/>
      <c r="H205" s="3"/>
      <c r="J205" s="25"/>
      <c r="T205" s="33"/>
      <c r="U205" s="33"/>
    </row>
    <row r="206" spans="1:21" s="2" customFormat="1" x14ac:dyDescent="0.25">
      <c r="A206" t="s">
        <v>230</v>
      </c>
      <c r="B206" s="19">
        <v>2.4407999999999999</v>
      </c>
      <c r="C206" s="10"/>
      <c r="D206" s="13"/>
      <c r="E206" s="3">
        <f t="shared" si="6"/>
        <v>0</v>
      </c>
      <c r="F206" s="1"/>
      <c r="G206" s="3"/>
      <c r="H206" s="3"/>
      <c r="J206" s="25"/>
      <c r="T206" s="33"/>
      <c r="U206" s="33"/>
    </row>
    <row r="207" spans="1:21" s="2" customFormat="1" x14ac:dyDescent="0.25">
      <c r="A207" t="s">
        <v>241</v>
      </c>
      <c r="B207" s="10">
        <v>189.56879999999998</v>
      </c>
      <c r="C207" s="10"/>
      <c r="D207" s="14"/>
      <c r="E207" s="3">
        <f t="shared" si="6"/>
        <v>0</v>
      </c>
      <c r="F207" s="1"/>
      <c r="G207" s="3"/>
      <c r="H207" s="3"/>
      <c r="J207" s="25"/>
      <c r="T207" s="33"/>
      <c r="U207" s="33"/>
    </row>
    <row r="208" spans="1:21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1" x14ac:dyDescent="0.25">
      <c r="A209" s="18" t="s">
        <v>157</v>
      </c>
      <c r="B209" s="10"/>
      <c r="C209" s="10"/>
      <c r="E209" s="16">
        <f>ROUND((SUM(E188:E207)),2)</f>
        <v>0</v>
      </c>
      <c r="G209" s="3"/>
      <c r="H209" s="3"/>
    </row>
    <row r="210" spans="1:11" x14ac:dyDescent="0.25">
      <c r="B210" s="10"/>
      <c r="C210" s="10"/>
      <c r="G210" s="3"/>
      <c r="H210" s="3"/>
    </row>
    <row r="212" spans="1:11" x14ac:dyDescent="0.25">
      <c r="A212" s="18" t="s">
        <v>101</v>
      </c>
      <c r="E212" s="14"/>
      <c r="G212" s="3"/>
      <c r="H212" s="3"/>
    </row>
    <row r="213" spans="1:11" x14ac:dyDescent="0.25">
      <c r="E213" s="12"/>
      <c r="G213" s="3"/>
      <c r="H213" s="3"/>
    </row>
    <row r="215" spans="1:11" x14ac:dyDescent="0.25">
      <c r="A215" s="18" t="s">
        <v>158</v>
      </c>
      <c r="C215" s="3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</row>
    <row r="216" spans="1:11" x14ac:dyDescent="0.25">
      <c r="A216" s="18" t="s">
        <v>159</v>
      </c>
      <c r="C216" s="3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</row>
    <row r="219" spans="1:11" ht="15.75" thickBot="1" x14ac:dyDescent="0.3"/>
    <row r="220" spans="1:11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1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1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1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1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xCSKvSNXCCcJu0FDnVWfczKDPEdG2sNkls9CDKXSxQCsoXEvOJ+hrqNU62Cnk8fK7HfWZLAwSzXE45wI5zM5Ww==" saltValue="H0a2mGQc8Wz8V+Jx3FC0mQ==" spinCount="100000" sheet="1" objects="1" scenarios="1"/>
  <mergeCells count="12">
    <mergeCell ref="A220:K222"/>
    <mergeCell ref="D228:E228"/>
    <mergeCell ref="H228:I228"/>
    <mergeCell ref="O33:P33"/>
    <mergeCell ref="O14:R14"/>
    <mergeCell ref="L14:N14"/>
    <mergeCell ref="E216:F216"/>
    <mergeCell ref="A1:K1"/>
    <mergeCell ref="G183:H183"/>
    <mergeCell ref="G184:H184"/>
    <mergeCell ref="A187:C187"/>
    <mergeCell ref="E215:F21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7C222-8F7A-4525-AF1C-86D6AF2D8265}">
  <dimension ref="A1:S229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12.7109375" style="2" hidden="1" customWidth="1"/>
    <col min="3" max="3" width="17.7109375" hidden="1" customWidth="1"/>
    <col min="4" max="5" width="10.7109375" style="1" customWidth="1"/>
    <col min="6" max="6" width="16.7109375" style="1" customWidth="1"/>
    <col min="7" max="7" width="11.5703125" style="1" customWidth="1"/>
    <col min="8" max="8" width="13.140625" style="1" customWidth="1"/>
    <col min="9" max="9" width="15.85546875" style="2" bestFit="1" customWidth="1"/>
    <col min="10" max="10" width="18.140625" style="2" customWidth="1"/>
    <col min="11" max="11" width="14.85546875" style="2" customWidth="1"/>
  </cols>
  <sheetData>
    <row r="1" spans="1:19" ht="21" x14ac:dyDescent="0.25">
      <c r="A1" s="170" t="s">
        <v>258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9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9" x14ac:dyDescent="0.25">
      <c r="A3" t="s">
        <v>0</v>
      </c>
      <c r="B3" s="10">
        <v>6.7641890399999989</v>
      </c>
      <c r="C3" s="22">
        <v>18.037837440000001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  <c r="R3" s="33"/>
      <c r="S3" s="33"/>
    </row>
    <row r="4" spans="1:19" x14ac:dyDescent="0.25">
      <c r="A4" t="s">
        <v>1</v>
      </c>
      <c r="B4" s="10">
        <v>7.8915538799999991</v>
      </c>
      <c r="C4" s="22">
        <v>19.165202279999999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R4" s="33"/>
      <c r="S4" s="33"/>
    </row>
    <row r="5" spans="1:19" x14ac:dyDescent="0.25">
      <c r="A5" t="s">
        <v>2</v>
      </c>
      <c r="B5" s="10">
        <v>7.8915538799999991</v>
      </c>
      <c r="C5" s="22">
        <v>20.292567120000001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R5" s="33"/>
      <c r="S5" s="33"/>
    </row>
    <row r="6" spans="1:19" x14ac:dyDescent="0.25">
      <c r="A6" t="s">
        <v>3</v>
      </c>
      <c r="B6" s="10">
        <v>7.8915538799999991</v>
      </c>
      <c r="C6" s="22">
        <v>22.547296800000002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  <c r="R6" s="33"/>
      <c r="S6" s="33"/>
    </row>
    <row r="7" spans="1:19" x14ac:dyDescent="0.25">
      <c r="A7" t="s">
        <v>4</v>
      </c>
      <c r="B7" s="10">
        <v>9.0189187200000003</v>
      </c>
      <c r="C7" s="22">
        <v>23.67466164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  <c r="R7" s="33"/>
      <c r="S7" s="33"/>
    </row>
    <row r="8" spans="1:19" x14ac:dyDescent="0.25">
      <c r="A8" t="s">
        <v>5</v>
      </c>
      <c r="B8" s="10">
        <v>10.146283560000001</v>
      </c>
      <c r="C8" s="22">
        <v>25.929391320000001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33"/>
      <c r="R8" s="33"/>
      <c r="S8" s="33"/>
    </row>
    <row r="9" spans="1:19" x14ac:dyDescent="0.25">
      <c r="A9" t="s">
        <v>103</v>
      </c>
      <c r="B9" s="10">
        <v>11.273648400000001</v>
      </c>
      <c r="C9" s="22">
        <v>30.438850679999998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33"/>
      <c r="R9" s="33"/>
      <c r="S9" s="33"/>
    </row>
    <row r="10" spans="1:19" x14ac:dyDescent="0.25">
      <c r="A10" t="s">
        <v>104</v>
      </c>
      <c r="B10" s="10">
        <v>12.401013240000001</v>
      </c>
      <c r="C10" s="22">
        <v>32.693580359999999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33"/>
      <c r="R10" s="33"/>
      <c r="S10" s="33"/>
    </row>
    <row r="11" spans="1:19" x14ac:dyDescent="0.25">
      <c r="A11" t="s">
        <v>6</v>
      </c>
      <c r="B11" s="10">
        <v>13.528378079999998</v>
      </c>
      <c r="C11" s="22">
        <v>36.075674880000001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33"/>
      <c r="R11" s="33"/>
      <c r="S11" s="33"/>
    </row>
    <row r="12" spans="1:19" x14ac:dyDescent="0.25">
      <c r="A12" t="s">
        <v>105</v>
      </c>
      <c r="B12" s="10">
        <v>14.655742919999998</v>
      </c>
      <c r="C12" s="22">
        <v>39.457769399999997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33"/>
      <c r="R12" s="33"/>
      <c r="S12" s="33"/>
    </row>
    <row r="13" spans="1:19" s="2" customFormat="1" ht="15.75" thickBot="1" x14ac:dyDescent="0.3">
      <c r="A13" t="s">
        <v>7</v>
      </c>
      <c r="B13" s="10">
        <v>16.910472599999999</v>
      </c>
      <c r="C13" s="22">
        <v>46.221958440000002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R13" s="33"/>
      <c r="S13" s="33"/>
    </row>
    <row r="14" spans="1:19" s="2" customFormat="1" ht="15.75" thickBot="1" x14ac:dyDescent="0.3">
      <c r="A14" t="s">
        <v>8</v>
      </c>
      <c r="B14" s="10">
        <v>0</v>
      </c>
      <c r="C14" s="33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135"/>
      <c r="M14" s="138"/>
      <c r="N14" s="136"/>
      <c r="O14" s="137"/>
      <c r="P14" s="139" t="s">
        <v>561</v>
      </c>
      <c r="R14" s="33"/>
      <c r="S14" s="33"/>
    </row>
    <row r="15" spans="1:19" s="2" customFormat="1" x14ac:dyDescent="0.25">
      <c r="A15" t="s">
        <v>9</v>
      </c>
      <c r="B15" s="10">
        <v>7.8915538799999991</v>
      </c>
      <c r="C15" s="22">
        <v>19.165202279999999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R15" s="33"/>
      <c r="S15" s="33"/>
    </row>
    <row r="16" spans="1:19" s="2" customFormat="1" x14ac:dyDescent="0.25">
      <c r="A16" t="s">
        <v>10</v>
      </c>
      <c r="B16" s="10">
        <v>7.8915538799999991</v>
      </c>
      <c r="C16" s="22">
        <v>20.292567120000001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  <c r="R16" s="33"/>
      <c r="S16" s="33"/>
    </row>
    <row r="17" spans="1:19" s="2" customFormat="1" x14ac:dyDescent="0.25">
      <c r="A17" t="s">
        <v>11</v>
      </c>
      <c r="B17" s="10">
        <v>9.0189187200000003</v>
      </c>
      <c r="C17" s="22">
        <v>21.41993196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  <c r="R17" s="33"/>
      <c r="S17" s="33"/>
    </row>
    <row r="18" spans="1:19" s="2" customFormat="1" x14ac:dyDescent="0.25">
      <c r="A18" t="s">
        <v>12</v>
      </c>
      <c r="B18" s="10">
        <v>9.0189187200000003</v>
      </c>
      <c r="C18" s="22">
        <v>22.547296800000002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  <c r="R18" s="33"/>
      <c r="S18" s="33"/>
    </row>
    <row r="19" spans="1:19" s="2" customFormat="1" x14ac:dyDescent="0.25">
      <c r="A19" t="s">
        <v>13</v>
      </c>
      <c r="B19" s="10">
        <v>10.146283560000001</v>
      </c>
      <c r="C19" s="22">
        <v>24.802026480000002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  <c r="R19" s="33"/>
      <c r="S19" s="33"/>
    </row>
    <row r="20" spans="1:19" s="2" customFormat="1" x14ac:dyDescent="0.25">
      <c r="A20" t="s">
        <v>14</v>
      </c>
      <c r="B20" s="10">
        <v>11.273648400000001</v>
      </c>
      <c r="C20" s="22">
        <v>27.056756159999996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369</v>
      </c>
      <c r="O20" s="83"/>
      <c r="P20" s="79"/>
      <c r="R20" s="33"/>
      <c r="S20" s="33"/>
    </row>
    <row r="21" spans="1:19" s="2" customFormat="1" x14ac:dyDescent="0.25">
      <c r="A21" t="s">
        <v>106</v>
      </c>
      <c r="B21" s="10">
        <v>11.273648400000001</v>
      </c>
      <c r="C21" s="22">
        <v>31.566215519999997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  <c r="R21" s="33"/>
      <c r="S21" s="33"/>
    </row>
    <row r="22" spans="1:19" s="2" customFormat="1" x14ac:dyDescent="0.25">
      <c r="A22" t="s">
        <v>107</v>
      </c>
      <c r="B22" s="10">
        <v>12.401013240000001</v>
      </c>
      <c r="C22" s="22">
        <v>33.820945199999997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  <c r="R22" s="33"/>
      <c r="S22" s="33"/>
    </row>
    <row r="23" spans="1:19" s="2" customFormat="1" x14ac:dyDescent="0.25">
      <c r="A23" t="s">
        <v>15</v>
      </c>
      <c r="B23" s="10">
        <v>13.528378079999998</v>
      </c>
      <c r="C23" s="22">
        <v>37.20303972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  <c r="R23" s="33"/>
      <c r="S23" s="33"/>
    </row>
    <row r="24" spans="1:19" s="2" customFormat="1" x14ac:dyDescent="0.25">
      <c r="A24" t="s">
        <v>108</v>
      </c>
      <c r="B24" s="10">
        <v>14.655742919999998</v>
      </c>
      <c r="C24" s="22">
        <v>39.457769399999997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  <c r="R24" s="33"/>
      <c r="S24" s="33"/>
    </row>
    <row r="25" spans="1:19" s="2" customFormat="1" ht="15.75" thickBot="1" x14ac:dyDescent="0.3">
      <c r="A25" t="s">
        <v>109</v>
      </c>
      <c r="B25" s="10">
        <v>16.910472599999999</v>
      </c>
      <c r="C25" s="22">
        <v>47.34932328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  <c r="R25" s="33"/>
      <c r="S25" s="33"/>
    </row>
    <row r="26" spans="1:19" s="2" customFormat="1" x14ac:dyDescent="0.25">
      <c r="A26"/>
      <c r="B26" s="10">
        <v>0</v>
      </c>
      <c r="C26" s="33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R26" s="33"/>
      <c r="S26" s="33"/>
    </row>
    <row r="27" spans="1:19" s="2" customFormat="1" ht="18" x14ac:dyDescent="0.25">
      <c r="A27" t="s">
        <v>24</v>
      </c>
      <c r="B27" s="10">
        <v>11.273648400000001</v>
      </c>
      <c r="C27" s="22">
        <v>22.547296800000002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121" t="s">
        <v>419</v>
      </c>
      <c r="O27" s="177" t="s">
        <v>562</v>
      </c>
      <c r="P27" s="177"/>
      <c r="R27" s="33"/>
      <c r="S27" s="33"/>
    </row>
    <row r="28" spans="1:19" s="2" customFormat="1" x14ac:dyDescent="0.25">
      <c r="A28" t="s">
        <v>25</v>
      </c>
      <c r="B28" s="10">
        <v>12.401013240000001</v>
      </c>
      <c r="C28" s="22">
        <v>24.802026480000002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/>
      <c r="R28" s="33"/>
      <c r="S28" s="33"/>
    </row>
    <row r="29" spans="1:19" s="2" customFormat="1" ht="15.75" x14ac:dyDescent="0.25">
      <c r="A29" t="s">
        <v>26</v>
      </c>
      <c r="B29" s="10">
        <v>13.528378079999998</v>
      </c>
      <c r="C29" s="22">
        <v>25.929391320000001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122" t="s">
        <v>420</v>
      </c>
      <c r="R29" s="33"/>
      <c r="S29" s="33"/>
    </row>
    <row r="30" spans="1:19" s="2" customFormat="1" ht="15.75" x14ac:dyDescent="0.25">
      <c r="A30" t="s">
        <v>27</v>
      </c>
      <c r="B30" s="10">
        <v>14.655742919999998</v>
      </c>
      <c r="C30" s="22">
        <v>28.184120999999998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122" t="s">
        <v>421</v>
      </c>
      <c r="R30" s="33"/>
      <c r="S30" s="33"/>
    </row>
    <row r="31" spans="1:19" s="2" customFormat="1" ht="15.75" x14ac:dyDescent="0.25">
      <c r="A31" t="s">
        <v>28</v>
      </c>
      <c r="B31" s="10">
        <v>15.783107759999998</v>
      </c>
      <c r="C31" s="22">
        <v>30.438850679999998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122" t="s">
        <v>422</v>
      </c>
      <c r="R31" s="33"/>
      <c r="S31" s="33"/>
    </row>
    <row r="32" spans="1:19" s="2" customFormat="1" ht="15.75" x14ac:dyDescent="0.25">
      <c r="A32" t="s">
        <v>29</v>
      </c>
      <c r="B32" s="10">
        <v>16.910472599999999</v>
      </c>
      <c r="C32" s="22">
        <v>32.693580359999999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122" t="s">
        <v>423</v>
      </c>
      <c r="R32" s="33"/>
      <c r="S32" s="33"/>
    </row>
    <row r="33" spans="1:19" s="2" customFormat="1" ht="15.75" x14ac:dyDescent="0.25">
      <c r="A33" t="s">
        <v>113</v>
      </c>
      <c r="B33" s="10">
        <v>19.165202279999999</v>
      </c>
      <c r="C33" s="22">
        <v>38.330404559999998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L33" s="122" t="s">
        <v>424</v>
      </c>
      <c r="R33" s="33"/>
      <c r="S33" s="33"/>
    </row>
    <row r="34" spans="1:19" s="2" customFormat="1" ht="15.75" x14ac:dyDescent="0.25">
      <c r="A34" t="s">
        <v>114</v>
      </c>
      <c r="B34" s="10">
        <v>20.292567120000001</v>
      </c>
      <c r="C34" s="22">
        <v>40.585134240000002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L34" s="122" t="s">
        <v>425</v>
      </c>
      <c r="R34" s="33"/>
      <c r="S34" s="33"/>
    </row>
    <row r="35" spans="1:19" s="2" customFormat="1" ht="15.75" x14ac:dyDescent="0.25">
      <c r="A35" t="s">
        <v>30</v>
      </c>
      <c r="B35" s="10">
        <v>20.292567120000001</v>
      </c>
      <c r="C35" s="22">
        <v>43.967228759999998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L35" s="122" t="s">
        <v>426</v>
      </c>
      <c r="R35" s="33"/>
      <c r="S35" s="33"/>
    </row>
    <row r="36" spans="1:19" s="2" customFormat="1" ht="15.75" x14ac:dyDescent="0.25">
      <c r="A36" t="s">
        <v>115</v>
      </c>
      <c r="B36" s="10">
        <v>21.41993196</v>
      </c>
      <c r="C36" s="22">
        <v>47.34932328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L36" s="122" t="s">
        <v>427</v>
      </c>
      <c r="R36" s="33"/>
      <c r="S36" s="33"/>
    </row>
    <row r="37" spans="1:19" s="2" customFormat="1" ht="15.75" x14ac:dyDescent="0.25">
      <c r="A37" t="s">
        <v>116</v>
      </c>
      <c r="B37" s="10">
        <v>24.802026480000002</v>
      </c>
      <c r="C37" s="22">
        <v>55.240877159999997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L37" s="122" t="s">
        <v>428</v>
      </c>
      <c r="R37" s="33"/>
      <c r="S37" s="33"/>
    </row>
    <row r="38" spans="1:19" s="2" customFormat="1" ht="15.75" x14ac:dyDescent="0.25">
      <c r="A38"/>
      <c r="B38" s="10">
        <v>0</v>
      </c>
      <c r="C38" s="33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L38" s="122" t="s">
        <v>429</v>
      </c>
      <c r="R38" s="33"/>
      <c r="S38" s="33"/>
    </row>
    <row r="39" spans="1:19" s="2" customFormat="1" ht="15.75" x14ac:dyDescent="0.25">
      <c r="A39" t="s">
        <v>31</v>
      </c>
      <c r="B39" s="10">
        <v>12.401013240000001</v>
      </c>
      <c r="C39" s="19">
        <v>23.67466164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L39" s="122" t="s">
        <v>430</v>
      </c>
      <c r="R39" s="33"/>
      <c r="S39" s="33"/>
    </row>
    <row r="40" spans="1:19" s="2" customFormat="1" ht="15.75" x14ac:dyDescent="0.25">
      <c r="A40" t="s">
        <v>32</v>
      </c>
      <c r="B40" s="10">
        <v>13.528378079999998</v>
      </c>
      <c r="C40" s="19">
        <v>24.802026480000002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L40" s="122" t="s">
        <v>431</v>
      </c>
      <c r="R40" s="33"/>
      <c r="S40" s="33"/>
    </row>
    <row r="41" spans="1:19" s="2" customFormat="1" ht="15.75" x14ac:dyDescent="0.25">
      <c r="A41" t="s">
        <v>33</v>
      </c>
      <c r="B41" s="10">
        <v>14.655742919999998</v>
      </c>
      <c r="C41" s="19">
        <v>25.929391320000001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L41" s="122" t="s">
        <v>432</v>
      </c>
      <c r="R41" s="33"/>
      <c r="S41" s="33"/>
    </row>
    <row r="42" spans="1:19" s="2" customFormat="1" ht="15.75" x14ac:dyDescent="0.25">
      <c r="A42" t="s">
        <v>34</v>
      </c>
      <c r="B42" s="10">
        <v>15.783107759999998</v>
      </c>
      <c r="C42" s="19">
        <v>29.311485839999996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L42" s="122" t="s">
        <v>433</v>
      </c>
      <c r="R42" s="33"/>
      <c r="S42" s="33"/>
    </row>
    <row r="43" spans="1:19" s="2" customFormat="1" ht="15.75" x14ac:dyDescent="0.25">
      <c r="A43" t="s">
        <v>35</v>
      </c>
      <c r="B43" s="10">
        <v>16.910472599999999</v>
      </c>
      <c r="C43" s="19">
        <v>31.566215519999997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L43" s="122" t="s">
        <v>434</v>
      </c>
      <c r="R43" s="33"/>
      <c r="S43" s="33"/>
    </row>
    <row r="44" spans="1:19" s="2" customFormat="1" ht="15.75" x14ac:dyDescent="0.25">
      <c r="A44" t="s">
        <v>36</v>
      </c>
      <c r="B44" s="10">
        <v>19.165202279999999</v>
      </c>
      <c r="C44" s="19">
        <v>34.948310039999996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L44" s="122" t="s">
        <v>435</v>
      </c>
      <c r="R44" s="33"/>
      <c r="S44" s="33"/>
    </row>
    <row r="45" spans="1:19" s="2" customFormat="1" ht="15.75" x14ac:dyDescent="0.25">
      <c r="A45" t="s">
        <v>117</v>
      </c>
      <c r="B45" s="10">
        <v>23.67466164</v>
      </c>
      <c r="C45" s="19">
        <v>38.330404559999998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L45" s="122" t="s">
        <v>436</v>
      </c>
      <c r="R45" s="33"/>
      <c r="S45" s="33"/>
    </row>
    <row r="46" spans="1:19" s="2" customFormat="1" ht="15.75" x14ac:dyDescent="0.25">
      <c r="A46" t="s">
        <v>118</v>
      </c>
      <c r="B46" s="10">
        <v>20.292567120000001</v>
      </c>
      <c r="C46" s="19">
        <v>41.712499080000001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L46" s="122" t="s">
        <v>437</v>
      </c>
      <c r="R46" s="33"/>
      <c r="S46" s="33"/>
    </row>
    <row r="47" spans="1:19" s="2" customFormat="1" ht="15.75" x14ac:dyDescent="0.25">
      <c r="A47" t="s">
        <v>37</v>
      </c>
      <c r="B47" s="10">
        <v>20.292567120000001</v>
      </c>
      <c r="C47" s="19">
        <v>46.221958440000002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L47" s="122" t="s">
        <v>438</v>
      </c>
      <c r="R47" s="33"/>
      <c r="S47" s="33"/>
    </row>
    <row r="48" spans="1:19" s="2" customFormat="1" ht="15.75" x14ac:dyDescent="0.25">
      <c r="A48" t="s">
        <v>119</v>
      </c>
      <c r="B48" s="10">
        <v>22.547296800000002</v>
      </c>
      <c r="C48" s="19">
        <v>48.476688119999999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L48" s="122" t="s">
        <v>439</v>
      </c>
      <c r="R48" s="33"/>
      <c r="S48" s="33"/>
    </row>
    <row r="49" spans="1:19" s="2" customFormat="1" ht="15.75" x14ac:dyDescent="0.25">
      <c r="A49" t="s">
        <v>120</v>
      </c>
      <c r="B49" s="10">
        <v>25.929391320000001</v>
      </c>
      <c r="C49" s="19">
        <v>56.368241999999995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L49" s="122" t="s">
        <v>440</v>
      </c>
      <c r="R49" s="33"/>
      <c r="S49" s="33"/>
    </row>
    <row r="50" spans="1:19" s="2" customFormat="1" ht="15.75" x14ac:dyDescent="0.25">
      <c r="A50"/>
      <c r="B50" s="10">
        <v>0</v>
      </c>
      <c r="C50" s="33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L50" s="122" t="s">
        <v>441</v>
      </c>
      <c r="R50" s="33"/>
      <c r="S50" s="33"/>
    </row>
    <row r="51" spans="1:19" s="2" customFormat="1" ht="15.75" x14ac:dyDescent="0.25">
      <c r="A51" t="s">
        <v>38</v>
      </c>
      <c r="B51" s="10">
        <v>13.528378079999998</v>
      </c>
      <c r="C51" s="19">
        <v>24.802026480000002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L51" s="122" t="s">
        <v>442</v>
      </c>
      <c r="R51" s="33"/>
      <c r="S51" s="33"/>
    </row>
    <row r="52" spans="1:19" s="2" customFormat="1" ht="15.75" x14ac:dyDescent="0.25">
      <c r="A52" t="s">
        <v>39</v>
      </c>
      <c r="B52" s="10">
        <v>14.655742919999998</v>
      </c>
      <c r="C52" s="19">
        <v>25.929391320000001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L52" s="122" t="s">
        <v>443</v>
      </c>
      <c r="R52" s="33"/>
      <c r="S52" s="33"/>
    </row>
    <row r="53" spans="1:19" s="2" customFormat="1" ht="15.75" x14ac:dyDescent="0.25">
      <c r="A53" t="s">
        <v>40</v>
      </c>
      <c r="B53" s="10">
        <v>15.783107759999998</v>
      </c>
      <c r="C53" s="19">
        <v>28.184120999999998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L53" s="122" t="s">
        <v>444</v>
      </c>
      <c r="R53" s="33"/>
      <c r="S53" s="33"/>
    </row>
    <row r="54" spans="1:19" s="2" customFormat="1" ht="15.75" x14ac:dyDescent="0.25">
      <c r="A54" t="s">
        <v>41</v>
      </c>
      <c r="B54" s="10">
        <v>16.910472599999999</v>
      </c>
      <c r="C54" s="19">
        <v>30.438850679999998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L54" s="122" t="s">
        <v>445</v>
      </c>
      <c r="R54" s="33"/>
      <c r="S54" s="33"/>
    </row>
    <row r="55" spans="1:19" s="2" customFormat="1" ht="15.75" x14ac:dyDescent="0.25">
      <c r="A55" t="s">
        <v>42</v>
      </c>
      <c r="B55" s="10">
        <v>19.165202279999999</v>
      </c>
      <c r="C55" s="19">
        <v>33.820945199999997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L55" s="122" t="s">
        <v>446</v>
      </c>
      <c r="R55" s="33"/>
      <c r="S55" s="33"/>
    </row>
    <row r="56" spans="1:19" s="2" customFormat="1" ht="15.75" x14ac:dyDescent="0.25">
      <c r="A56" t="s">
        <v>43</v>
      </c>
      <c r="B56" s="10">
        <v>20.292567120000001</v>
      </c>
      <c r="C56" s="19">
        <v>37.20303972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L56" s="122" t="s">
        <v>447</v>
      </c>
      <c r="R56" s="33"/>
      <c r="S56" s="33"/>
    </row>
    <row r="57" spans="1:19" s="2" customFormat="1" ht="15.75" x14ac:dyDescent="0.25">
      <c r="A57" t="s">
        <v>121</v>
      </c>
      <c r="B57" s="10">
        <v>22.547296800000002</v>
      </c>
      <c r="C57" s="19">
        <v>41.712499080000001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L57" s="122" t="s">
        <v>448</v>
      </c>
      <c r="R57" s="33"/>
      <c r="S57" s="33"/>
    </row>
    <row r="58" spans="1:19" s="2" customFormat="1" ht="15.75" x14ac:dyDescent="0.25">
      <c r="A58" t="s">
        <v>122</v>
      </c>
      <c r="B58" s="10">
        <v>23.67466164</v>
      </c>
      <c r="C58" s="19">
        <v>43.967228759999998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L58" s="122" t="s">
        <v>449</v>
      </c>
      <c r="R58" s="33"/>
      <c r="S58" s="33"/>
    </row>
    <row r="59" spans="1:19" s="2" customFormat="1" ht="15.75" x14ac:dyDescent="0.25">
      <c r="A59" t="s">
        <v>44</v>
      </c>
      <c r="B59" s="10">
        <v>25.929391320000001</v>
      </c>
      <c r="C59" s="19">
        <v>48.476688119999999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L59" s="122" t="s">
        <v>450</v>
      </c>
      <c r="R59" s="33"/>
      <c r="S59" s="33"/>
    </row>
    <row r="60" spans="1:19" s="2" customFormat="1" ht="15.75" x14ac:dyDescent="0.25">
      <c r="A60" t="s">
        <v>123</v>
      </c>
      <c r="B60" s="10">
        <v>29.311485839999996</v>
      </c>
      <c r="C60" s="19">
        <v>54.113512319999991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L60" s="122" t="s">
        <v>451</v>
      </c>
      <c r="R60" s="33"/>
      <c r="S60" s="33"/>
    </row>
    <row r="61" spans="1:19" s="2" customFormat="1" ht="15.75" x14ac:dyDescent="0.25">
      <c r="A61" t="s">
        <v>124</v>
      </c>
      <c r="B61" s="10">
        <v>36.075674880000001</v>
      </c>
      <c r="C61" s="19">
        <v>67.641890399999994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L61" s="122" t="s">
        <v>452</v>
      </c>
      <c r="R61" s="33"/>
      <c r="S61" s="33"/>
    </row>
    <row r="62" spans="1:19" s="2" customFormat="1" ht="15.75" x14ac:dyDescent="0.25">
      <c r="A62"/>
      <c r="B62" s="10">
        <v>0</v>
      </c>
      <c r="C62" s="33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L62" s="122" t="s">
        <v>453</v>
      </c>
      <c r="R62" s="33"/>
      <c r="S62" s="33"/>
    </row>
    <row r="63" spans="1:19" s="2" customFormat="1" ht="15.75" x14ac:dyDescent="0.25">
      <c r="A63" t="s">
        <v>166</v>
      </c>
      <c r="B63" s="10">
        <v>14.655742919999998</v>
      </c>
      <c r="C63" s="19">
        <v>25.929391320000001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L63" s="122" t="s">
        <v>454</v>
      </c>
      <c r="R63" s="33"/>
      <c r="S63" s="33"/>
    </row>
    <row r="64" spans="1:19" s="2" customFormat="1" ht="15.75" x14ac:dyDescent="0.25">
      <c r="A64" t="s">
        <v>167</v>
      </c>
      <c r="B64" s="10">
        <v>15.783107759999998</v>
      </c>
      <c r="C64" s="19">
        <v>27.056756159999996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L64" s="122" t="s">
        <v>455</v>
      </c>
      <c r="R64" s="33"/>
      <c r="S64" s="33"/>
    </row>
    <row r="65" spans="1:19" s="2" customFormat="1" ht="15.75" x14ac:dyDescent="0.25">
      <c r="A65" t="s">
        <v>168</v>
      </c>
      <c r="B65" s="10">
        <v>16.910472599999999</v>
      </c>
      <c r="C65" s="19">
        <v>29.311485839999996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L65" s="122" t="s">
        <v>456</v>
      </c>
      <c r="R65" s="33"/>
      <c r="S65" s="33"/>
    </row>
    <row r="66" spans="1:19" s="2" customFormat="1" ht="15.75" x14ac:dyDescent="0.25">
      <c r="A66" t="s">
        <v>169</v>
      </c>
      <c r="B66" s="10">
        <v>18.037837440000001</v>
      </c>
      <c r="C66" s="19">
        <v>31.566215519999997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L66" s="122" t="s">
        <v>457</v>
      </c>
      <c r="R66" s="33"/>
      <c r="S66" s="33"/>
    </row>
    <row r="67" spans="1:19" s="2" customFormat="1" ht="15.75" x14ac:dyDescent="0.25">
      <c r="A67" t="s">
        <v>170</v>
      </c>
      <c r="B67" s="10">
        <v>20.292567120000001</v>
      </c>
      <c r="C67" s="19">
        <v>34.948310039999996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L67" s="123" t="s">
        <v>458</v>
      </c>
      <c r="R67" s="33"/>
      <c r="S67" s="33"/>
    </row>
    <row r="68" spans="1:19" s="2" customFormat="1" ht="15.75" x14ac:dyDescent="0.25">
      <c r="A68" t="s">
        <v>171</v>
      </c>
      <c r="B68" s="10">
        <v>21.41993196</v>
      </c>
      <c r="C68" s="19">
        <v>37.20303972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L68" s="123" t="s">
        <v>459</v>
      </c>
      <c r="R68" s="33"/>
      <c r="S68" s="33"/>
    </row>
    <row r="69" spans="1:19" s="2" customFormat="1" ht="15.75" x14ac:dyDescent="0.25">
      <c r="A69" t="s">
        <v>172</v>
      </c>
      <c r="B69" s="10">
        <v>23.67466164</v>
      </c>
      <c r="C69" s="19">
        <v>42.839863919999999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L69" s="123" t="s">
        <v>460</v>
      </c>
      <c r="R69" s="33"/>
      <c r="S69" s="33"/>
    </row>
    <row r="70" spans="1:19" s="2" customFormat="1" ht="15.75" x14ac:dyDescent="0.25">
      <c r="A70" t="s">
        <v>173</v>
      </c>
      <c r="B70" s="10">
        <v>25.929391320000001</v>
      </c>
      <c r="C70" s="19">
        <v>46.221958440000002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L70" s="123" t="s">
        <v>461</v>
      </c>
      <c r="R70" s="33"/>
      <c r="S70" s="33"/>
    </row>
    <row r="71" spans="1:19" s="2" customFormat="1" ht="15.75" x14ac:dyDescent="0.25">
      <c r="A71" t="s">
        <v>174</v>
      </c>
      <c r="B71" s="10">
        <v>28.184120999999998</v>
      </c>
      <c r="C71" s="19">
        <v>51.858782640000001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L71" s="123" t="s">
        <v>462</v>
      </c>
      <c r="R71" s="33"/>
      <c r="S71" s="33"/>
    </row>
    <row r="72" spans="1:19" s="2" customFormat="1" ht="15.75" x14ac:dyDescent="0.25">
      <c r="A72" t="s">
        <v>175</v>
      </c>
      <c r="B72" s="10">
        <v>32.693580359999999</v>
      </c>
      <c r="C72" s="19">
        <v>57.495606839999994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L72" s="123" t="s">
        <v>463</v>
      </c>
      <c r="R72" s="33"/>
      <c r="S72" s="33"/>
    </row>
    <row r="73" spans="1:19" s="2" customFormat="1" ht="15.75" x14ac:dyDescent="0.25">
      <c r="A73" t="s">
        <v>176</v>
      </c>
      <c r="B73" s="10">
        <v>40.585134240000002</v>
      </c>
      <c r="C73" s="19">
        <v>71.023984920000004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L73" s="123" t="s">
        <v>464</v>
      </c>
      <c r="R73" s="33"/>
      <c r="S73" s="33"/>
    </row>
    <row r="74" spans="1:19" s="2" customFormat="1" ht="15.75" x14ac:dyDescent="0.25">
      <c r="A74"/>
      <c r="B74" s="10">
        <v>0</v>
      </c>
      <c r="C74" s="33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L74" s="123" t="s">
        <v>465</v>
      </c>
      <c r="R74" s="33"/>
      <c r="S74" s="33"/>
    </row>
    <row r="75" spans="1:19" s="2" customFormat="1" ht="15.75" x14ac:dyDescent="0.25">
      <c r="A75" t="s">
        <v>51</v>
      </c>
      <c r="B75" s="10">
        <v>15.783107759999998</v>
      </c>
      <c r="C75" s="22">
        <v>27.056756159999996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L75" s="123" t="s">
        <v>466</v>
      </c>
      <c r="R75" s="33"/>
      <c r="S75" s="33"/>
    </row>
    <row r="76" spans="1:19" s="2" customFormat="1" ht="15.75" x14ac:dyDescent="0.25">
      <c r="A76" t="s">
        <v>52</v>
      </c>
      <c r="B76" s="10">
        <v>16.910472599999999</v>
      </c>
      <c r="C76" s="22">
        <v>29.311485839999996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L76" s="123" t="s">
        <v>467</v>
      </c>
      <c r="R76" s="33"/>
      <c r="S76" s="33"/>
    </row>
    <row r="77" spans="1:19" s="2" customFormat="1" ht="15.75" x14ac:dyDescent="0.25">
      <c r="A77" t="s">
        <v>53</v>
      </c>
      <c r="B77" s="10">
        <v>19.165202279999999</v>
      </c>
      <c r="C77" s="22">
        <v>30.438850679999998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L77" s="123" t="s">
        <v>468</v>
      </c>
      <c r="R77" s="33"/>
      <c r="S77" s="33"/>
    </row>
    <row r="78" spans="1:19" s="2" customFormat="1" ht="15.75" x14ac:dyDescent="0.25">
      <c r="A78" t="s">
        <v>54</v>
      </c>
      <c r="B78" s="10">
        <v>20.292567120000001</v>
      </c>
      <c r="C78" s="22">
        <v>33.820945199999997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L78" s="123" t="s">
        <v>469</v>
      </c>
      <c r="R78" s="33"/>
      <c r="S78" s="33"/>
    </row>
    <row r="79" spans="1:19" s="2" customFormat="1" ht="15.75" x14ac:dyDescent="0.25">
      <c r="A79" t="s">
        <v>55</v>
      </c>
      <c r="B79" s="10">
        <v>22.547296800000002</v>
      </c>
      <c r="C79" s="22">
        <v>37.20303972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L79" s="123" t="s">
        <v>470</v>
      </c>
      <c r="R79" s="33"/>
      <c r="S79" s="33"/>
    </row>
    <row r="80" spans="1:19" s="2" customFormat="1" ht="15.75" x14ac:dyDescent="0.25">
      <c r="A80" t="s">
        <v>56</v>
      </c>
      <c r="B80" s="10">
        <v>24.802026480000002</v>
      </c>
      <c r="C80" s="22">
        <v>40.585134240000002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L80" s="123" t="s">
        <v>471</v>
      </c>
      <c r="R80" s="33"/>
      <c r="S80" s="33"/>
    </row>
    <row r="81" spans="1:19" s="2" customFormat="1" ht="15.75" x14ac:dyDescent="0.25">
      <c r="A81" t="s">
        <v>177</v>
      </c>
      <c r="B81" s="10">
        <v>27.056756159999996</v>
      </c>
      <c r="C81" s="10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L81" s="123" t="s">
        <v>472</v>
      </c>
      <c r="R81" s="33"/>
      <c r="S81" s="33"/>
    </row>
    <row r="82" spans="1:19" s="2" customFormat="1" ht="15.75" x14ac:dyDescent="0.25">
      <c r="A82" t="s">
        <v>178</v>
      </c>
      <c r="B82" s="10">
        <v>28.184120999999998</v>
      </c>
      <c r="C82" s="10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L82" s="123" t="s">
        <v>473</v>
      </c>
      <c r="R82" s="33"/>
      <c r="S82" s="33"/>
    </row>
    <row r="83" spans="1:19" s="2" customFormat="1" ht="15.75" x14ac:dyDescent="0.25">
      <c r="A83" t="s">
        <v>179</v>
      </c>
      <c r="B83" s="10">
        <v>30.438850679999998</v>
      </c>
      <c r="C83" s="10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L83" s="123" t="s">
        <v>474</v>
      </c>
      <c r="R83" s="33"/>
      <c r="S83" s="33"/>
    </row>
    <row r="84" spans="1:19" s="2" customFormat="1" ht="15.75" x14ac:dyDescent="0.25">
      <c r="A84" t="s">
        <v>180</v>
      </c>
      <c r="B84" s="10">
        <v>34.948310039999996</v>
      </c>
      <c r="C84" s="10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L84" s="123" t="s">
        <v>475</v>
      </c>
      <c r="R84" s="33"/>
      <c r="S84" s="33"/>
    </row>
    <row r="85" spans="1:19" s="2" customFormat="1" ht="15.75" x14ac:dyDescent="0.25">
      <c r="A85" t="s">
        <v>181</v>
      </c>
      <c r="B85" s="10">
        <v>45.094593600000003</v>
      </c>
      <c r="C85" s="10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L85" s="123" t="s">
        <v>476</v>
      </c>
      <c r="R85" s="33"/>
      <c r="S85" s="33"/>
    </row>
    <row r="86" spans="1:19" s="2" customFormat="1" ht="15.75" x14ac:dyDescent="0.25">
      <c r="A86" t="s">
        <v>8</v>
      </c>
      <c r="B86" s="10">
        <v>0</v>
      </c>
      <c r="C86" s="33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L86" s="123" t="s">
        <v>477</v>
      </c>
      <c r="R86" s="33"/>
      <c r="S86" s="33"/>
    </row>
    <row r="87" spans="1:19" s="2" customFormat="1" ht="15.75" x14ac:dyDescent="0.25">
      <c r="A87" t="s">
        <v>63</v>
      </c>
      <c r="B87" s="10">
        <v>16.910472599999999</v>
      </c>
      <c r="C87" s="22">
        <v>28.184120999999998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L87" s="123" t="s">
        <v>478</v>
      </c>
      <c r="R87" s="33"/>
      <c r="S87" s="33"/>
    </row>
    <row r="88" spans="1:19" s="2" customFormat="1" ht="15.75" x14ac:dyDescent="0.25">
      <c r="A88" t="s">
        <v>64</v>
      </c>
      <c r="B88" s="10">
        <v>19.165202279999999</v>
      </c>
      <c r="C88" s="22">
        <v>30.438850679999998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L88" s="123" t="s">
        <v>479</v>
      </c>
      <c r="R88" s="33"/>
      <c r="S88" s="33"/>
    </row>
    <row r="89" spans="1:19" s="2" customFormat="1" ht="15.75" x14ac:dyDescent="0.25">
      <c r="A89" t="s">
        <v>65</v>
      </c>
      <c r="B89" s="10">
        <v>20.292567120000001</v>
      </c>
      <c r="C89" s="22">
        <v>32.693580359999999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L89" s="123" t="s">
        <v>480</v>
      </c>
      <c r="R89" s="33"/>
      <c r="S89" s="33"/>
    </row>
    <row r="90" spans="1:19" s="2" customFormat="1" ht="15.75" x14ac:dyDescent="0.25">
      <c r="A90" t="s">
        <v>66</v>
      </c>
      <c r="B90" s="10">
        <v>21.41993196</v>
      </c>
      <c r="C90" s="22">
        <v>34.948310039999996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L90" s="123" t="s">
        <v>481</v>
      </c>
      <c r="R90" s="33"/>
      <c r="S90" s="33"/>
    </row>
    <row r="91" spans="1:19" s="2" customFormat="1" ht="15.75" x14ac:dyDescent="0.25">
      <c r="A91" t="s">
        <v>67</v>
      </c>
      <c r="B91" s="10">
        <v>24.802026480000002</v>
      </c>
      <c r="C91" s="22">
        <v>39.457769399999997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L91" s="123" t="s">
        <v>482</v>
      </c>
      <c r="R91" s="33"/>
      <c r="S91" s="33"/>
    </row>
    <row r="92" spans="1:19" s="2" customFormat="1" ht="15.75" x14ac:dyDescent="0.25">
      <c r="A92" t="s">
        <v>68</v>
      </c>
      <c r="B92" s="10">
        <v>25.929391320000001</v>
      </c>
      <c r="C92" s="22">
        <v>42.839863919999999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L92" s="123" t="s">
        <v>483</v>
      </c>
      <c r="R92" s="33"/>
      <c r="S92" s="33"/>
    </row>
    <row r="93" spans="1:19" s="2" customFormat="1" ht="15.75" x14ac:dyDescent="0.25">
      <c r="A93" t="s">
        <v>128</v>
      </c>
      <c r="B93" s="10">
        <v>28.184120999999998</v>
      </c>
      <c r="C93" s="10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L93" s="123" t="s">
        <v>484</v>
      </c>
      <c r="R93" s="33"/>
      <c r="S93" s="33"/>
    </row>
    <row r="94" spans="1:19" s="2" customFormat="1" ht="15.75" x14ac:dyDescent="0.25">
      <c r="A94" t="s">
        <v>129</v>
      </c>
      <c r="B94" s="10">
        <v>29.311485839999996</v>
      </c>
      <c r="C94" s="10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L94" s="123" t="s">
        <v>485</v>
      </c>
      <c r="R94" s="33"/>
      <c r="S94" s="33"/>
    </row>
    <row r="95" spans="1:19" s="2" customFormat="1" ht="15.75" x14ac:dyDescent="0.25">
      <c r="A95" t="s">
        <v>130</v>
      </c>
      <c r="B95" s="10">
        <v>32.693580359999999</v>
      </c>
      <c r="C95" s="10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L95" s="123" t="s">
        <v>486</v>
      </c>
      <c r="R95" s="33"/>
      <c r="S95" s="33"/>
    </row>
    <row r="96" spans="1:19" s="2" customFormat="1" ht="15.75" x14ac:dyDescent="0.25">
      <c r="A96" t="s">
        <v>131</v>
      </c>
      <c r="B96" s="10">
        <v>42.839863919999999</v>
      </c>
      <c r="C96" s="10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L96" s="123" t="s">
        <v>487</v>
      </c>
      <c r="R96" s="33"/>
      <c r="S96" s="33"/>
    </row>
    <row r="97" spans="1:19" s="2" customFormat="1" ht="15.75" x14ac:dyDescent="0.25">
      <c r="A97" t="s">
        <v>132</v>
      </c>
      <c r="B97" s="10">
        <v>47.34932328</v>
      </c>
      <c r="C97" s="10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L97" s="123" t="s">
        <v>488</v>
      </c>
      <c r="R97" s="33"/>
      <c r="S97" s="33"/>
    </row>
    <row r="98" spans="1:19" s="2" customFormat="1" ht="15.75" x14ac:dyDescent="0.25">
      <c r="A98" t="s">
        <v>8</v>
      </c>
      <c r="B98" s="10">
        <v>0</v>
      </c>
      <c r="C98" s="33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L98" s="123" t="s">
        <v>489</v>
      </c>
      <c r="R98" s="33"/>
      <c r="S98" s="33"/>
    </row>
    <row r="99" spans="1:19" s="2" customFormat="1" ht="15.75" x14ac:dyDescent="0.25">
      <c r="A99" t="s">
        <v>69</v>
      </c>
      <c r="B99" s="10">
        <v>18.037837440000001</v>
      </c>
      <c r="C99" s="22">
        <v>28.184120999999998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L99" s="123" t="s">
        <v>490</v>
      </c>
      <c r="R99" s="33"/>
      <c r="S99" s="33"/>
    </row>
    <row r="100" spans="1:19" s="2" customFormat="1" ht="15.75" x14ac:dyDescent="0.25">
      <c r="A100" t="s">
        <v>70</v>
      </c>
      <c r="B100" s="10">
        <v>19.165202279999999</v>
      </c>
      <c r="C100" s="22">
        <v>31.566215519999997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L100" s="123" t="s">
        <v>491</v>
      </c>
      <c r="R100" s="33"/>
      <c r="S100" s="33"/>
    </row>
    <row r="101" spans="1:19" s="2" customFormat="1" ht="15.75" x14ac:dyDescent="0.25">
      <c r="A101" t="s">
        <v>71</v>
      </c>
      <c r="B101" s="10">
        <v>21.41993196</v>
      </c>
      <c r="C101" s="22">
        <v>32.693580359999999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L101" s="123" t="s">
        <v>492</v>
      </c>
      <c r="R101" s="33"/>
      <c r="S101" s="33"/>
    </row>
    <row r="102" spans="1:19" s="2" customFormat="1" ht="15.75" x14ac:dyDescent="0.25">
      <c r="A102" t="s">
        <v>72</v>
      </c>
      <c r="B102" s="10">
        <v>22.547296800000002</v>
      </c>
      <c r="C102" s="22">
        <v>34.948310039999996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L102" s="123" t="s">
        <v>493</v>
      </c>
      <c r="R102" s="33"/>
      <c r="S102" s="33"/>
    </row>
    <row r="103" spans="1:19" s="2" customFormat="1" ht="15.75" x14ac:dyDescent="0.25">
      <c r="A103" t="s">
        <v>73</v>
      </c>
      <c r="B103" s="10">
        <v>24.802026480000002</v>
      </c>
      <c r="C103" s="22">
        <v>40.585134240000002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L103" s="123" t="s">
        <v>494</v>
      </c>
      <c r="R103" s="33"/>
      <c r="S103" s="33"/>
    </row>
    <row r="104" spans="1:19" s="2" customFormat="1" ht="15.75" x14ac:dyDescent="0.25">
      <c r="A104" t="s">
        <v>74</v>
      </c>
      <c r="B104" s="10">
        <v>28.184120999999998</v>
      </c>
      <c r="C104" s="22">
        <v>43.967228759999998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L104" s="123" t="s">
        <v>495</v>
      </c>
      <c r="R104" s="33"/>
      <c r="S104" s="33"/>
    </row>
    <row r="105" spans="1:19" s="2" customFormat="1" ht="15.75" x14ac:dyDescent="0.25">
      <c r="A105" t="s">
        <v>133</v>
      </c>
      <c r="B105" s="10">
        <v>0</v>
      </c>
      <c r="C105" s="10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L105" s="123" t="s">
        <v>496</v>
      </c>
      <c r="R105" s="33"/>
      <c r="S105" s="33"/>
    </row>
    <row r="106" spans="1:19" s="2" customFormat="1" ht="15.75" x14ac:dyDescent="0.25">
      <c r="A106" t="s">
        <v>134</v>
      </c>
      <c r="B106" s="10">
        <v>0</v>
      </c>
      <c r="C106" s="10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L106" s="123" t="s">
        <v>497</v>
      </c>
      <c r="R106" s="33"/>
      <c r="S106" s="33"/>
    </row>
    <row r="107" spans="1:19" s="2" customFormat="1" ht="15.75" x14ac:dyDescent="0.25">
      <c r="A107" t="s">
        <v>135</v>
      </c>
      <c r="B107" s="10">
        <v>0</v>
      </c>
      <c r="C107" s="10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L107" s="123" t="s">
        <v>498</v>
      </c>
      <c r="R107" s="33"/>
      <c r="S107" s="33"/>
    </row>
    <row r="108" spans="1:19" s="2" customFormat="1" ht="15.75" x14ac:dyDescent="0.25">
      <c r="A108" t="s">
        <v>136</v>
      </c>
      <c r="B108" s="10">
        <v>0</v>
      </c>
      <c r="C108" s="10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L108" s="123" t="s">
        <v>499</v>
      </c>
      <c r="R108" s="33"/>
      <c r="S108" s="33"/>
    </row>
    <row r="109" spans="1:19" s="2" customFormat="1" ht="15.75" x14ac:dyDescent="0.25">
      <c r="A109" t="s">
        <v>137</v>
      </c>
      <c r="B109" s="10">
        <v>0</v>
      </c>
      <c r="C109" s="10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L109" s="123" t="s">
        <v>500</v>
      </c>
      <c r="R109" s="33"/>
      <c r="S109" s="33"/>
    </row>
    <row r="110" spans="1:19" s="2" customFormat="1" x14ac:dyDescent="0.25">
      <c r="A110" t="s">
        <v>8</v>
      </c>
      <c r="B110" s="10">
        <v>0</v>
      </c>
      <c r="C110" s="33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L110"/>
      <c r="R110" s="33"/>
      <c r="S110" s="33"/>
    </row>
    <row r="111" spans="1:19" s="2" customFormat="1" ht="18" x14ac:dyDescent="0.25">
      <c r="A111" t="s">
        <v>75</v>
      </c>
      <c r="B111" s="10">
        <v>19.165202279999999</v>
      </c>
      <c r="C111" s="22">
        <v>30.438850679999998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L111" s="121" t="s">
        <v>501</v>
      </c>
      <c r="R111" s="33"/>
      <c r="S111" s="33"/>
    </row>
    <row r="112" spans="1:19" s="2" customFormat="1" x14ac:dyDescent="0.25">
      <c r="A112" t="s">
        <v>76</v>
      </c>
      <c r="B112" s="10">
        <v>20.292567120000001</v>
      </c>
      <c r="C112" s="22">
        <v>32.693580359999999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L112"/>
      <c r="R112" s="33"/>
      <c r="S112" s="33"/>
    </row>
    <row r="113" spans="1:19" s="2" customFormat="1" ht="15.75" x14ac:dyDescent="0.25">
      <c r="A113" t="s">
        <v>77</v>
      </c>
      <c r="B113" s="10">
        <v>22.547296800000002</v>
      </c>
      <c r="C113" s="22">
        <v>34.948310039999996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L113" s="123" t="s">
        <v>502</v>
      </c>
      <c r="R113" s="33"/>
      <c r="S113" s="33"/>
    </row>
    <row r="114" spans="1:19" s="2" customFormat="1" ht="15.75" x14ac:dyDescent="0.25">
      <c r="A114" t="s">
        <v>78</v>
      </c>
      <c r="B114" s="10">
        <v>23.67466164</v>
      </c>
      <c r="C114" s="22">
        <v>37.20303972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L114" s="123" t="s">
        <v>503</v>
      </c>
      <c r="R114" s="33"/>
      <c r="S114" s="33"/>
    </row>
    <row r="115" spans="1:19" s="2" customFormat="1" ht="15.75" x14ac:dyDescent="0.25">
      <c r="A115" t="s">
        <v>79</v>
      </c>
      <c r="B115" s="10">
        <v>25.929391320000001</v>
      </c>
      <c r="C115" s="22">
        <v>40.585134240000002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L115" s="123" t="s">
        <v>504</v>
      </c>
      <c r="R115" s="33"/>
      <c r="S115" s="33"/>
    </row>
    <row r="116" spans="1:19" s="2" customFormat="1" ht="15.75" x14ac:dyDescent="0.25">
      <c r="A116" t="s">
        <v>80</v>
      </c>
      <c r="B116" s="10">
        <v>29.311485839999996</v>
      </c>
      <c r="C116" s="22">
        <v>45.094593600000003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L116" s="123" t="s">
        <v>505</v>
      </c>
      <c r="R116" s="33"/>
      <c r="S116" s="33"/>
    </row>
    <row r="117" spans="1:19" s="2" customFormat="1" ht="15.75" x14ac:dyDescent="0.25">
      <c r="A117" t="s">
        <v>138</v>
      </c>
      <c r="B117" s="10">
        <v>31.566215519999997</v>
      </c>
      <c r="C117" s="10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L117" s="123" t="s">
        <v>506</v>
      </c>
      <c r="R117" s="33"/>
      <c r="S117" s="33"/>
    </row>
    <row r="118" spans="1:19" s="2" customFormat="1" ht="15.75" x14ac:dyDescent="0.25">
      <c r="A118" t="s">
        <v>139</v>
      </c>
      <c r="B118" s="10">
        <v>34.948310039999996</v>
      </c>
      <c r="C118" s="10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L118" s="123" t="s">
        <v>507</v>
      </c>
      <c r="R118" s="33"/>
      <c r="S118" s="33"/>
    </row>
    <row r="119" spans="1:19" s="2" customFormat="1" ht="15.75" x14ac:dyDescent="0.25">
      <c r="A119" t="s">
        <v>140</v>
      </c>
      <c r="B119" s="10">
        <v>38.330404559999998</v>
      </c>
      <c r="C119" s="10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L119" s="123" t="s">
        <v>508</v>
      </c>
      <c r="R119" s="33"/>
      <c r="S119" s="33"/>
    </row>
    <row r="120" spans="1:19" s="2" customFormat="1" ht="15.75" x14ac:dyDescent="0.25">
      <c r="A120" t="s">
        <v>141</v>
      </c>
      <c r="B120" s="10">
        <v>45.094593600000003</v>
      </c>
      <c r="C120" s="10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L120" s="123" t="s">
        <v>509</v>
      </c>
      <c r="R120" s="33"/>
      <c r="S120" s="33"/>
    </row>
    <row r="121" spans="1:19" s="2" customFormat="1" ht="15.75" x14ac:dyDescent="0.25">
      <c r="A121" t="s">
        <v>142</v>
      </c>
      <c r="B121" s="10">
        <v>51.858782640000001</v>
      </c>
      <c r="C121" s="10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L121" s="123" t="s">
        <v>510</v>
      </c>
      <c r="R121" s="33"/>
      <c r="S121" s="33"/>
    </row>
    <row r="122" spans="1:19" s="2" customFormat="1" ht="15.75" x14ac:dyDescent="0.25">
      <c r="A122"/>
      <c r="B122" s="10">
        <v>0</v>
      </c>
      <c r="C122" s="33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L122" s="123" t="s">
        <v>511</v>
      </c>
      <c r="R122" s="33"/>
      <c r="S122" s="33"/>
    </row>
    <row r="123" spans="1:19" s="2" customFormat="1" ht="15.75" x14ac:dyDescent="0.25">
      <c r="A123" t="s">
        <v>81</v>
      </c>
      <c r="B123" s="10">
        <v>20.292567120000001</v>
      </c>
      <c r="C123" s="22">
        <v>30.438850679999998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L123" s="123" t="s">
        <v>512</v>
      </c>
      <c r="R123" s="33"/>
      <c r="S123" s="33"/>
    </row>
    <row r="124" spans="1:19" s="2" customFormat="1" ht="15.75" x14ac:dyDescent="0.25">
      <c r="A124" t="s">
        <v>82</v>
      </c>
      <c r="B124" s="10">
        <v>21.41993196</v>
      </c>
      <c r="C124" s="22">
        <v>32.693580359999999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L124" s="123" t="s">
        <v>513</v>
      </c>
      <c r="R124" s="33"/>
      <c r="S124" s="33"/>
    </row>
    <row r="125" spans="1:19" s="2" customFormat="1" ht="15.75" x14ac:dyDescent="0.25">
      <c r="A125" t="s">
        <v>83</v>
      </c>
      <c r="B125" s="10">
        <v>24.802026480000002</v>
      </c>
      <c r="C125" s="22">
        <v>36.075674880000001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L125" s="123" t="s">
        <v>548</v>
      </c>
      <c r="R125" s="33"/>
      <c r="S125" s="33"/>
    </row>
    <row r="126" spans="1:19" s="2" customFormat="1" ht="15.75" x14ac:dyDescent="0.25">
      <c r="A126" t="s">
        <v>84</v>
      </c>
      <c r="B126" s="10">
        <v>27.056756159999996</v>
      </c>
      <c r="C126" s="22">
        <v>40.585134240000002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L126" s="123" t="s">
        <v>547</v>
      </c>
      <c r="R126" s="33"/>
      <c r="S126" s="33"/>
    </row>
    <row r="127" spans="1:19" s="2" customFormat="1" ht="15.75" x14ac:dyDescent="0.25">
      <c r="A127" t="s">
        <v>85</v>
      </c>
      <c r="B127" s="10">
        <v>29.311485839999996</v>
      </c>
      <c r="C127" s="22">
        <v>42.839863919999999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L127" s="123" t="s">
        <v>514</v>
      </c>
      <c r="R127" s="33"/>
      <c r="S127" s="33"/>
    </row>
    <row r="128" spans="1:19" s="2" customFormat="1" ht="15.75" x14ac:dyDescent="0.25">
      <c r="A128" t="s">
        <v>86</v>
      </c>
      <c r="B128" s="10">
        <v>32.693580359999999</v>
      </c>
      <c r="C128" s="22">
        <v>48.476688119999999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L128" s="123" t="s">
        <v>515</v>
      </c>
      <c r="R128" s="33"/>
      <c r="S128" s="33"/>
    </row>
    <row r="129" spans="1:19" s="2" customFormat="1" ht="15.75" x14ac:dyDescent="0.25">
      <c r="A129" t="s">
        <v>143</v>
      </c>
      <c r="B129" s="10">
        <v>34.948310039999996</v>
      </c>
      <c r="C129" s="10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L129" s="123" t="s">
        <v>516</v>
      </c>
      <c r="R129" s="33"/>
      <c r="S129" s="33"/>
    </row>
    <row r="130" spans="1:19" s="2" customFormat="1" ht="15.75" x14ac:dyDescent="0.25">
      <c r="A130" t="s">
        <v>144</v>
      </c>
      <c r="B130" s="10">
        <v>38.330404559999998</v>
      </c>
      <c r="C130" s="10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L130" s="123" t="s">
        <v>517</v>
      </c>
      <c r="R130" s="33"/>
      <c r="S130" s="33"/>
    </row>
    <row r="131" spans="1:19" s="2" customFormat="1" ht="15.75" x14ac:dyDescent="0.25">
      <c r="A131" t="s">
        <v>145</v>
      </c>
      <c r="B131" s="10">
        <v>41.712499080000001</v>
      </c>
      <c r="C131" s="10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L131" s="123" t="s">
        <v>518</v>
      </c>
      <c r="R131" s="33"/>
      <c r="S131" s="33"/>
    </row>
    <row r="132" spans="1:19" s="2" customFormat="1" ht="15.75" x14ac:dyDescent="0.25">
      <c r="A132" t="s">
        <v>146</v>
      </c>
      <c r="B132" s="10">
        <v>48.476688119999999</v>
      </c>
      <c r="C132" s="10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L132" s="123" t="s">
        <v>519</v>
      </c>
      <c r="R132" s="33"/>
      <c r="S132" s="33"/>
    </row>
    <row r="133" spans="1:19" s="2" customFormat="1" ht="15.75" x14ac:dyDescent="0.25">
      <c r="A133" t="s">
        <v>147</v>
      </c>
      <c r="B133" s="10">
        <v>56.368241999999995</v>
      </c>
      <c r="C133" s="10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L133" s="123" t="s">
        <v>520</v>
      </c>
      <c r="R133" s="33"/>
      <c r="S133" s="33"/>
    </row>
    <row r="134" spans="1:19" s="2" customFormat="1" ht="15.75" x14ac:dyDescent="0.25">
      <c r="A134"/>
      <c r="B134" s="10">
        <v>0</v>
      </c>
      <c r="C134" s="33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L134" s="123" t="s">
        <v>521</v>
      </c>
      <c r="R134" s="33"/>
      <c r="S134" s="33"/>
    </row>
    <row r="135" spans="1:19" s="2" customFormat="1" ht="15.75" x14ac:dyDescent="0.25">
      <c r="A135" t="s">
        <v>182</v>
      </c>
      <c r="B135" s="10">
        <v>21.41993196</v>
      </c>
      <c r="C135" s="19">
        <v>32.693580359999999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L135" s="123" t="s">
        <v>522</v>
      </c>
      <c r="R135" s="33"/>
      <c r="S135" s="33"/>
    </row>
    <row r="136" spans="1:19" s="2" customFormat="1" ht="15.75" x14ac:dyDescent="0.25">
      <c r="A136" t="s">
        <v>183</v>
      </c>
      <c r="B136" s="10">
        <v>24.802026480000002</v>
      </c>
      <c r="C136" s="19">
        <v>36.075674880000001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L136" s="123" t="s">
        <v>523</v>
      </c>
      <c r="R136" s="33"/>
      <c r="S136" s="33"/>
    </row>
    <row r="137" spans="1:19" s="2" customFormat="1" ht="15.75" x14ac:dyDescent="0.25">
      <c r="A137" t="s">
        <v>184</v>
      </c>
      <c r="B137" s="10">
        <v>29.311485839999996</v>
      </c>
      <c r="C137" s="19">
        <v>40.585134240000002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L137" s="123" t="s">
        <v>524</v>
      </c>
      <c r="R137" s="33"/>
      <c r="S137" s="33"/>
    </row>
    <row r="138" spans="1:19" s="2" customFormat="1" ht="15.75" x14ac:dyDescent="0.25">
      <c r="A138" t="s">
        <v>185</v>
      </c>
      <c r="B138" s="10">
        <v>32.693580359999999</v>
      </c>
      <c r="C138" s="19">
        <v>46.221958440000002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L138" s="123" t="s">
        <v>525</v>
      </c>
      <c r="R138" s="33"/>
      <c r="S138" s="33"/>
    </row>
    <row r="139" spans="1:19" s="2" customFormat="1" ht="15.75" x14ac:dyDescent="0.25">
      <c r="A139" t="s">
        <v>186</v>
      </c>
      <c r="B139" s="10">
        <v>36.075674880000001</v>
      </c>
      <c r="C139" s="19">
        <v>49.604052960000004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L139" s="123" t="s">
        <v>526</v>
      </c>
      <c r="R139" s="33"/>
      <c r="S139" s="33"/>
    </row>
    <row r="140" spans="1:19" s="2" customFormat="1" ht="15.75" x14ac:dyDescent="0.25">
      <c r="A140" t="s">
        <v>187</v>
      </c>
      <c r="B140" s="10">
        <v>42.839863919999999</v>
      </c>
      <c r="C140" s="19">
        <v>58.622971679999992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L140" s="123" t="s">
        <v>527</v>
      </c>
      <c r="R140" s="33"/>
      <c r="S140" s="33"/>
    </row>
    <row r="141" spans="1:19" s="2" customFormat="1" ht="15.75" x14ac:dyDescent="0.25">
      <c r="A141" t="s">
        <v>188</v>
      </c>
      <c r="B141" s="10">
        <v>47.34932328</v>
      </c>
      <c r="C141" s="10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L141" s="123" t="s">
        <v>528</v>
      </c>
      <c r="R141" s="33"/>
      <c r="S141" s="33"/>
    </row>
    <row r="142" spans="1:19" s="2" customFormat="1" ht="15.75" x14ac:dyDescent="0.25">
      <c r="A142" t="s">
        <v>189</v>
      </c>
      <c r="B142" s="10">
        <v>50.731417800000003</v>
      </c>
      <c r="C142" s="10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L142" s="123" t="s">
        <v>529</v>
      </c>
      <c r="R142" s="33"/>
      <c r="S142" s="33"/>
    </row>
    <row r="143" spans="1:19" s="2" customFormat="1" ht="15.75" x14ac:dyDescent="0.25">
      <c r="A143" t="s">
        <v>190</v>
      </c>
      <c r="B143" s="10">
        <v>55.240877159999997</v>
      </c>
      <c r="C143" s="10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L143" s="123" t="s">
        <v>530</v>
      </c>
      <c r="R143" s="33"/>
      <c r="S143" s="33"/>
    </row>
    <row r="144" spans="1:19" s="2" customFormat="1" ht="15.75" x14ac:dyDescent="0.25">
      <c r="A144" t="s">
        <v>191</v>
      </c>
      <c r="B144" s="10">
        <v>58.622971679999992</v>
      </c>
      <c r="C144" s="10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L144" s="123" t="s">
        <v>531</v>
      </c>
      <c r="R144" s="33"/>
      <c r="S144" s="33"/>
    </row>
    <row r="145" spans="1:19" s="2" customFormat="1" ht="15.75" x14ac:dyDescent="0.25">
      <c r="A145" t="s">
        <v>192</v>
      </c>
      <c r="B145" s="10">
        <v>68.769255240000007</v>
      </c>
      <c r="C145" s="10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L145" s="123" t="s">
        <v>532</v>
      </c>
      <c r="R145" s="33"/>
      <c r="S145" s="33"/>
    </row>
    <row r="146" spans="1:19" s="2" customFormat="1" ht="15.75" x14ac:dyDescent="0.25">
      <c r="A146"/>
      <c r="B146" s="10">
        <v>0</v>
      </c>
      <c r="C146" s="33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L146" s="123" t="s">
        <v>533</v>
      </c>
      <c r="R146" s="33"/>
      <c r="S146" s="33"/>
    </row>
    <row r="147" spans="1:19" s="2" customFormat="1" ht="15.75" x14ac:dyDescent="0.25">
      <c r="A147" t="s">
        <v>193</v>
      </c>
      <c r="B147" s="10">
        <v>23.67466164</v>
      </c>
      <c r="C147" s="19">
        <v>34.948310039999996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L147" s="123" t="s">
        <v>534</v>
      </c>
      <c r="R147" s="33"/>
      <c r="S147" s="33"/>
    </row>
    <row r="148" spans="1:19" s="2" customFormat="1" ht="15.75" x14ac:dyDescent="0.25">
      <c r="A148" t="s">
        <v>194</v>
      </c>
      <c r="B148" s="10">
        <v>24.802026480000002</v>
      </c>
      <c r="C148" s="19">
        <v>37.20303972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L148" s="123" t="s">
        <v>535</v>
      </c>
      <c r="R148" s="33"/>
      <c r="S148" s="33"/>
    </row>
    <row r="149" spans="1:19" s="2" customFormat="1" ht="15.75" x14ac:dyDescent="0.25">
      <c r="A149" t="s">
        <v>195</v>
      </c>
      <c r="B149" s="19">
        <v>34.948310039999996</v>
      </c>
      <c r="C149" s="19">
        <v>48.476688119999999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L149" s="123" t="s">
        <v>536</v>
      </c>
      <c r="R149" s="33"/>
      <c r="S149" s="33"/>
    </row>
    <row r="150" spans="1:19" s="2" customFormat="1" ht="15.75" x14ac:dyDescent="0.25">
      <c r="A150" t="s">
        <v>196</v>
      </c>
      <c r="B150" s="10">
        <v>39.457769399999997</v>
      </c>
      <c r="C150" s="19">
        <v>54.113512319999991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L150" s="123" t="s">
        <v>537</v>
      </c>
      <c r="R150" s="33"/>
      <c r="S150" s="33"/>
    </row>
    <row r="151" spans="1:19" s="2" customFormat="1" ht="15.75" x14ac:dyDescent="0.25">
      <c r="A151" t="s">
        <v>197</v>
      </c>
      <c r="B151" s="10">
        <v>42.839863919999999</v>
      </c>
      <c r="C151" s="19">
        <v>62.005066199999995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L151" s="123" t="s">
        <v>538</v>
      </c>
      <c r="R151" s="33"/>
      <c r="S151" s="33"/>
    </row>
    <row r="152" spans="1:19" s="2" customFormat="1" ht="15.75" x14ac:dyDescent="0.25">
      <c r="A152" t="s">
        <v>198</v>
      </c>
      <c r="B152" s="10">
        <v>47.34932328</v>
      </c>
      <c r="C152" s="19">
        <v>69.896620079999991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L152" s="123" t="s">
        <v>539</v>
      </c>
      <c r="R152" s="33"/>
      <c r="S152" s="33"/>
    </row>
    <row r="153" spans="1:19" s="2" customFormat="1" ht="15.75" x14ac:dyDescent="0.25">
      <c r="A153" t="s">
        <v>199</v>
      </c>
      <c r="B153" s="10">
        <v>50.731417800000003</v>
      </c>
      <c r="C153" s="10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L153" s="123" t="s">
        <v>540</v>
      </c>
      <c r="R153" s="33"/>
      <c r="S153" s="33"/>
    </row>
    <row r="154" spans="1:19" s="2" customFormat="1" ht="15.75" x14ac:dyDescent="0.25">
      <c r="A154" t="s">
        <v>200</v>
      </c>
      <c r="B154" s="10">
        <v>54.113512319999991</v>
      </c>
      <c r="C154" s="10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L154" s="123" t="s">
        <v>541</v>
      </c>
      <c r="R154" s="33"/>
      <c r="S154" s="33"/>
    </row>
    <row r="155" spans="1:19" s="2" customFormat="1" ht="15.75" x14ac:dyDescent="0.25">
      <c r="A155" t="s">
        <v>201</v>
      </c>
      <c r="B155" s="10">
        <v>58.622971679999992</v>
      </c>
      <c r="C155" s="10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L155" s="123" t="s">
        <v>542</v>
      </c>
      <c r="R155" s="33"/>
      <c r="S155" s="33"/>
    </row>
    <row r="156" spans="1:19" s="2" customFormat="1" ht="15.75" x14ac:dyDescent="0.25">
      <c r="A156" t="s">
        <v>202</v>
      </c>
      <c r="B156" s="10">
        <v>63.132431039999993</v>
      </c>
      <c r="C156" s="10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L156" s="123" t="s">
        <v>543</v>
      </c>
      <c r="R156" s="33"/>
      <c r="S156" s="33"/>
    </row>
    <row r="157" spans="1:19" s="2" customFormat="1" ht="15.75" x14ac:dyDescent="0.25">
      <c r="A157" t="s">
        <v>203</v>
      </c>
      <c r="B157" s="10">
        <v>72.151349760000002</v>
      </c>
      <c r="C157" s="10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L157" s="123" t="s">
        <v>544</v>
      </c>
      <c r="R157" s="33"/>
      <c r="S157" s="33"/>
    </row>
    <row r="158" spans="1:19" s="2" customFormat="1" ht="15.75" x14ac:dyDescent="0.25">
      <c r="A158"/>
      <c r="B158" s="10">
        <v>0</v>
      </c>
      <c r="C158" s="33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L158" s="123" t="s">
        <v>545</v>
      </c>
      <c r="R158" s="33"/>
      <c r="S158" s="33"/>
    </row>
    <row r="159" spans="1:19" s="2" customFormat="1" ht="15.75" x14ac:dyDescent="0.25">
      <c r="A159" t="s">
        <v>204</v>
      </c>
      <c r="B159" s="10">
        <v>31.566215519999997</v>
      </c>
      <c r="C159" s="19">
        <v>45.094593600000003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L159" s="123" t="s">
        <v>546</v>
      </c>
      <c r="R159" s="33"/>
      <c r="S159" s="33"/>
    </row>
    <row r="160" spans="1:19" s="2" customFormat="1" x14ac:dyDescent="0.25">
      <c r="A160" t="s">
        <v>205</v>
      </c>
      <c r="B160" s="10">
        <v>34.948310039999996</v>
      </c>
      <c r="C160" s="19">
        <v>49.604052960000004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33"/>
      <c r="S160" s="33"/>
    </row>
    <row r="161" spans="1:19" s="2" customFormat="1" x14ac:dyDescent="0.25">
      <c r="A161" t="s">
        <v>206</v>
      </c>
      <c r="B161" s="10">
        <v>38.330404559999998</v>
      </c>
      <c r="C161" s="19">
        <v>54.113512319999991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33"/>
      <c r="S161" s="33"/>
    </row>
    <row r="162" spans="1:19" s="2" customFormat="1" x14ac:dyDescent="0.25">
      <c r="A162" t="s">
        <v>207</v>
      </c>
      <c r="B162" s="10">
        <v>40.585134240000002</v>
      </c>
      <c r="C162" s="19">
        <v>58.622971679999992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33"/>
      <c r="S162" s="33"/>
    </row>
    <row r="163" spans="1:19" s="2" customFormat="1" x14ac:dyDescent="0.25">
      <c r="A163" t="s">
        <v>208</v>
      </c>
      <c r="B163" s="10">
        <v>45.094593600000003</v>
      </c>
      <c r="C163" s="19">
        <v>63.132431039999993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33"/>
      <c r="S163" s="33"/>
    </row>
    <row r="164" spans="1:19" s="2" customFormat="1" x14ac:dyDescent="0.25">
      <c r="A164" t="s">
        <v>209</v>
      </c>
      <c r="B164" s="10">
        <v>51.858782640000001</v>
      </c>
      <c r="C164" s="19">
        <v>72.151349760000002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33"/>
      <c r="S164" s="33"/>
    </row>
    <row r="165" spans="1:19" s="2" customFormat="1" x14ac:dyDescent="0.25">
      <c r="A165" t="s">
        <v>210</v>
      </c>
      <c r="B165" s="10">
        <v>56.368241999999995</v>
      </c>
      <c r="C165" s="10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33"/>
      <c r="S165" s="33"/>
    </row>
    <row r="166" spans="1:19" s="2" customFormat="1" x14ac:dyDescent="0.25">
      <c r="A166" t="s">
        <v>211</v>
      </c>
      <c r="B166" s="10">
        <v>59.750336519999998</v>
      </c>
      <c r="C166" s="10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33"/>
      <c r="S166" s="33"/>
    </row>
    <row r="167" spans="1:19" s="2" customFormat="1" x14ac:dyDescent="0.25">
      <c r="A167" t="s">
        <v>212</v>
      </c>
      <c r="B167" s="10">
        <v>64.259795879999999</v>
      </c>
      <c r="C167" s="10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33"/>
      <c r="S167" s="33"/>
    </row>
    <row r="168" spans="1:19" s="2" customFormat="1" x14ac:dyDescent="0.25">
      <c r="A168" t="s">
        <v>213</v>
      </c>
      <c r="B168" s="10">
        <v>68.769255240000007</v>
      </c>
      <c r="C168" s="10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33"/>
      <c r="S168" s="33"/>
    </row>
    <row r="169" spans="1:19" s="2" customFormat="1" x14ac:dyDescent="0.25">
      <c r="A169" t="s">
        <v>214</v>
      </c>
      <c r="B169" s="10">
        <v>75.533444279999998</v>
      </c>
      <c r="C169" s="10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33"/>
      <c r="S169" s="33"/>
    </row>
    <row r="170" spans="1:19" s="2" customFormat="1" x14ac:dyDescent="0.25">
      <c r="A170"/>
      <c r="B170" s="10">
        <v>0</v>
      </c>
      <c r="C170" s="33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R170" s="33"/>
      <c r="S170" s="33"/>
    </row>
    <row r="171" spans="1:19" s="2" customFormat="1" x14ac:dyDescent="0.25">
      <c r="A171" t="s">
        <v>215</v>
      </c>
      <c r="B171" s="10">
        <v>34.948310039999996</v>
      </c>
      <c r="C171" s="19">
        <v>47.34932328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33"/>
      <c r="S171" s="33"/>
    </row>
    <row r="172" spans="1:19" s="2" customFormat="1" x14ac:dyDescent="0.25">
      <c r="A172" t="s">
        <v>216</v>
      </c>
      <c r="B172" s="10">
        <v>38.330404559999998</v>
      </c>
      <c r="C172" s="19">
        <v>51.858782640000001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33"/>
      <c r="S172" s="33"/>
    </row>
    <row r="173" spans="1:19" s="2" customFormat="1" x14ac:dyDescent="0.25">
      <c r="A173" t="s">
        <v>217</v>
      </c>
      <c r="B173" s="10">
        <v>42.839863919999999</v>
      </c>
      <c r="C173" s="19">
        <v>56.368241999999995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33"/>
      <c r="S173" s="33"/>
    </row>
    <row r="174" spans="1:19" s="2" customFormat="1" x14ac:dyDescent="0.25">
      <c r="A174" t="s">
        <v>218</v>
      </c>
      <c r="B174" s="10">
        <v>45.094593600000003</v>
      </c>
      <c r="C174" s="19">
        <v>59.750336519999998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33"/>
      <c r="S174" s="33"/>
    </row>
    <row r="175" spans="1:19" s="2" customFormat="1" x14ac:dyDescent="0.25">
      <c r="A175" t="s">
        <v>219</v>
      </c>
      <c r="B175" s="10">
        <v>48.476688119999999</v>
      </c>
      <c r="C175" s="19">
        <v>65.387160719999997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33"/>
      <c r="S175" s="33"/>
    </row>
    <row r="176" spans="1:19" s="2" customFormat="1" x14ac:dyDescent="0.25">
      <c r="A176" t="s">
        <v>220</v>
      </c>
      <c r="B176" s="10">
        <v>57.495606839999994</v>
      </c>
      <c r="C176" s="19">
        <v>75.533444279999998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33"/>
      <c r="S176" s="33"/>
    </row>
    <row r="177" spans="1:19" s="2" customFormat="1" x14ac:dyDescent="0.25">
      <c r="A177" t="s">
        <v>221</v>
      </c>
      <c r="B177" s="10">
        <v>62.005066199999995</v>
      </c>
      <c r="C177" s="10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33"/>
      <c r="S177" s="33"/>
    </row>
    <row r="178" spans="1:19" s="2" customFormat="1" x14ac:dyDescent="0.25">
      <c r="A178" t="s">
        <v>222</v>
      </c>
      <c r="B178" s="10">
        <v>66.514525559999996</v>
      </c>
      <c r="C178" s="10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33"/>
      <c r="S178" s="33"/>
    </row>
    <row r="179" spans="1:19" s="2" customFormat="1" x14ac:dyDescent="0.25">
      <c r="A179" t="s">
        <v>223</v>
      </c>
      <c r="B179" s="10">
        <v>71.023984920000004</v>
      </c>
      <c r="C179" s="10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33"/>
      <c r="S179" s="33"/>
    </row>
    <row r="180" spans="1:19" s="2" customFormat="1" x14ac:dyDescent="0.25">
      <c r="A180" t="s">
        <v>224</v>
      </c>
      <c r="B180" s="10">
        <v>75.533444279999998</v>
      </c>
      <c r="C180" s="10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33"/>
      <c r="S180" s="33"/>
    </row>
    <row r="181" spans="1:19" s="2" customFormat="1" x14ac:dyDescent="0.25">
      <c r="A181" t="s">
        <v>225</v>
      </c>
      <c r="B181" s="10">
        <v>85.679727839999998</v>
      </c>
      <c r="C181" s="10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33"/>
      <c r="S181" s="33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33"/>
      <c r="S182" s="33"/>
    </row>
    <row r="183" spans="1:19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R183" s="33"/>
      <c r="S183" s="33"/>
    </row>
    <row r="184" spans="1:19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R184" s="33"/>
      <c r="S184" s="33"/>
    </row>
    <row r="185" spans="1:19" s="2" customFormat="1" x14ac:dyDescent="0.25">
      <c r="A185"/>
      <c r="C185"/>
      <c r="D185" s="1"/>
      <c r="E185" s="1"/>
      <c r="F185" s="1"/>
      <c r="G185" s="3"/>
      <c r="H185" s="3"/>
      <c r="J185" s="25"/>
      <c r="R185" s="33"/>
      <c r="S185" s="33"/>
    </row>
    <row r="186" spans="1:19" s="2" customFormat="1" x14ac:dyDescent="0.25">
      <c r="A186"/>
      <c r="C186"/>
      <c r="D186" s="1"/>
      <c r="E186" s="1"/>
      <c r="F186" s="1"/>
      <c r="G186" s="3"/>
      <c r="H186" s="3"/>
      <c r="J186" s="25"/>
      <c r="R186" s="33"/>
      <c r="S186" s="33"/>
    </row>
    <row r="187" spans="1:19" s="2" customFormat="1" x14ac:dyDescent="0.25">
      <c r="A187" s="169" t="s">
        <v>259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R187" s="33"/>
      <c r="S187" s="33"/>
    </row>
    <row r="188" spans="1:19" s="2" customFormat="1" x14ac:dyDescent="0.25">
      <c r="A188" s="28" t="s">
        <v>152</v>
      </c>
      <c r="B188" s="19">
        <v>9.2546999999999979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R188" s="33"/>
      <c r="S188" s="33"/>
    </row>
    <row r="189" spans="1:19" s="2" customFormat="1" x14ac:dyDescent="0.25">
      <c r="A189" s="29" t="s">
        <v>154</v>
      </c>
      <c r="B189" s="19">
        <v>15.560099999999998</v>
      </c>
      <c r="C189" s="10"/>
      <c r="D189" s="13"/>
      <c r="E189" s="3">
        <f t="shared" ref="E189:E207" si="6">IFERROR((ROUND((B189*D189),1)),"REVISAR")</f>
        <v>0</v>
      </c>
      <c r="F189" s="1"/>
      <c r="G189" s="3"/>
      <c r="H189" s="3"/>
      <c r="J189" s="25"/>
      <c r="R189" s="33"/>
      <c r="S189" s="33"/>
    </row>
    <row r="190" spans="1:19" s="2" customFormat="1" x14ac:dyDescent="0.25">
      <c r="A190" s="29" t="s">
        <v>153</v>
      </c>
      <c r="B190" s="19">
        <v>12.0006</v>
      </c>
      <c r="C190" s="10"/>
      <c r="D190" s="13"/>
      <c r="E190" s="3">
        <f t="shared" si="6"/>
        <v>0</v>
      </c>
      <c r="F190" s="1"/>
      <c r="G190" s="3"/>
      <c r="H190" s="3"/>
      <c r="J190" s="25"/>
      <c r="R190" s="33"/>
      <c r="S190" s="33"/>
    </row>
    <row r="191" spans="1:19" s="2" customFormat="1" x14ac:dyDescent="0.25">
      <c r="A191" s="29" t="s">
        <v>155</v>
      </c>
      <c r="B191" s="19">
        <v>16.7805</v>
      </c>
      <c r="C191" s="10"/>
      <c r="D191" s="13"/>
      <c r="E191" s="3">
        <f t="shared" si="6"/>
        <v>0</v>
      </c>
      <c r="F191" s="1"/>
      <c r="G191" s="3"/>
      <c r="H191" s="3"/>
      <c r="J191" s="25"/>
      <c r="R191" s="33"/>
      <c r="S191" s="33"/>
    </row>
    <row r="192" spans="1:19" s="2" customFormat="1" x14ac:dyDescent="0.25">
      <c r="A192" s="29" t="s">
        <v>231</v>
      </c>
      <c r="B192" s="19">
        <v>28.679399999999998</v>
      </c>
      <c r="C192" s="10"/>
      <c r="D192" s="13"/>
      <c r="E192" s="3">
        <f t="shared" si="6"/>
        <v>0</v>
      </c>
      <c r="F192" s="1"/>
      <c r="G192" s="3"/>
      <c r="H192" s="3"/>
      <c r="J192" s="25"/>
      <c r="R192" s="33"/>
      <c r="S192" s="33"/>
    </row>
    <row r="193" spans="1:19" s="2" customFormat="1" x14ac:dyDescent="0.25">
      <c r="A193" s="29" t="s">
        <v>232</v>
      </c>
      <c r="B193" s="19">
        <v>41.798699999999997</v>
      </c>
      <c r="C193" s="10"/>
      <c r="D193" s="13"/>
      <c r="E193" s="3">
        <f t="shared" si="6"/>
        <v>0</v>
      </c>
      <c r="F193" s="1"/>
      <c r="G193" s="3"/>
      <c r="H193" s="3"/>
      <c r="J193" s="25"/>
      <c r="R193" s="33"/>
      <c r="S193" s="33"/>
    </row>
    <row r="194" spans="1:19" s="2" customFormat="1" x14ac:dyDescent="0.25">
      <c r="A194" t="s">
        <v>233</v>
      </c>
      <c r="B194" s="19">
        <v>52.578899999999997</v>
      </c>
      <c r="C194" s="10"/>
      <c r="D194" s="13"/>
      <c r="E194" s="3">
        <f t="shared" si="6"/>
        <v>0</v>
      </c>
      <c r="F194" s="1"/>
      <c r="G194" s="3"/>
      <c r="H194" s="3"/>
      <c r="J194" s="25"/>
      <c r="R194" s="33"/>
      <c r="S194" s="33"/>
    </row>
    <row r="195" spans="1:19" s="2" customFormat="1" x14ac:dyDescent="0.25">
      <c r="A195" t="s">
        <v>234</v>
      </c>
      <c r="B195" s="19">
        <v>88.478999999999985</v>
      </c>
      <c r="C195" s="10"/>
      <c r="D195" s="13"/>
      <c r="E195" s="3">
        <f t="shared" si="6"/>
        <v>0</v>
      </c>
      <c r="F195" s="1"/>
      <c r="G195" s="3"/>
      <c r="H195" s="3"/>
      <c r="J195" s="25"/>
      <c r="R195" s="33"/>
      <c r="S195" s="33"/>
    </row>
    <row r="196" spans="1:19" s="2" customFormat="1" x14ac:dyDescent="0.25">
      <c r="A196" t="s">
        <v>148</v>
      </c>
      <c r="B196" s="19">
        <v>20.339999999999996</v>
      </c>
      <c r="C196" s="10"/>
      <c r="D196" s="13"/>
      <c r="E196" s="3">
        <f t="shared" si="6"/>
        <v>0</v>
      </c>
      <c r="F196" s="1"/>
      <c r="G196" s="3"/>
      <c r="H196" s="3"/>
      <c r="J196" s="25"/>
      <c r="R196" s="33"/>
      <c r="S196" s="33"/>
    </row>
    <row r="197" spans="1:19" s="2" customFormat="1" x14ac:dyDescent="0.25">
      <c r="A197" t="s">
        <v>149</v>
      </c>
      <c r="B197" s="19">
        <v>29.899799999999995</v>
      </c>
      <c r="C197" s="10"/>
      <c r="D197" s="13"/>
      <c r="E197" s="3">
        <f t="shared" si="6"/>
        <v>0</v>
      </c>
      <c r="F197" s="1"/>
      <c r="G197" s="3"/>
      <c r="H197" s="3"/>
      <c r="J197" s="25"/>
      <c r="R197" s="33"/>
      <c r="S197" s="33"/>
    </row>
    <row r="198" spans="1:19" s="2" customFormat="1" x14ac:dyDescent="0.25">
      <c r="A198" t="s">
        <v>150</v>
      </c>
      <c r="B198" s="19">
        <v>23.899499999999996</v>
      </c>
      <c r="C198" s="10"/>
      <c r="D198" s="13"/>
      <c r="E198" s="3">
        <f t="shared" si="6"/>
        <v>0</v>
      </c>
      <c r="F198" s="1"/>
      <c r="G198" s="3"/>
      <c r="H198" s="3"/>
      <c r="J198" s="25"/>
      <c r="R198" s="33"/>
      <c r="S198" s="33"/>
    </row>
    <row r="199" spans="1:19" s="2" customFormat="1" x14ac:dyDescent="0.25">
      <c r="A199" t="s">
        <v>151</v>
      </c>
      <c r="B199" s="19">
        <v>35.900099999999995</v>
      </c>
      <c r="C199" s="10"/>
      <c r="D199" s="13"/>
      <c r="E199" s="3">
        <f t="shared" si="6"/>
        <v>0</v>
      </c>
      <c r="F199" s="1"/>
      <c r="G199" s="3"/>
      <c r="H199" s="3"/>
      <c r="J199" s="25"/>
      <c r="R199" s="33"/>
      <c r="S199" s="33"/>
    </row>
    <row r="200" spans="1:19" s="2" customFormat="1" x14ac:dyDescent="0.25">
      <c r="A200" t="s">
        <v>235</v>
      </c>
      <c r="B200" s="19">
        <v>50.239799999999995</v>
      </c>
      <c r="C200" s="10"/>
      <c r="D200" s="13"/>
      <c r="E200" s="3">
        <f t="shared" si="6"/>
        <v>0</v>
      </c>
      <c r="F200" s="1"/>
      <c r="G200" s="3"/>
      <c r="H200" s="3"/>
      <c r="J200" s="25"/>
      <c r="R200" s="33"/>
      <c r="S200" s="33"/>
    </row>
    <row r="201" spans="1:19" s="2" customFormat="1" x14ac:dyDescent="0.25">
      <c r="A201" t="s">
        <v>236</v>
      </c>
      <c r="B201" s="19">
        <v>71.698499999999996</v>
      </c>
      <c r="C201" s="10"/>
      <c r="D201" s="13"/>
      <c r="E201" s="3">
        <f t="shared" si="6"/>
        <v>0</v>
      </c>
      <c r="F201" s="1"/>
      <c r="G201" s="3"/>
      <c r="H201" s="3"/>
      <c r="J201" s="25"/>
      <c r="R201" s="33"/>
      <c r="S201" s="33"/>
    </row>
    <row r="202" spans="1:19" s="2" customFormat="1" x14ac:dyDescent="0.25">
      <c r="A202" t="s">
        <v>237</v>
      </c>
      <c r="B202" s="19">
        <v>21.560399999999998</v>
      </c>
      <c r="C202" s="10"/>
      <c r="D202" s="13"/>
      <c r="E202" s="3">
        <f t="shared" si="6"/>
        <v>0</v>
      </c>
      <c r="F202" s="1"/>
      <c r="G202" s="3"/>
      <c r="H202" s="3"/>
      <c r="J202" s="25"/>
      <c r="R202" s="33"/>
      <c r="S202" s="33"/>
    </row>
    <row r="203" spans="1:19" s="2" customFormat="1" x14ac:dyDescent="0.25">
      <c r="A203" s="30" t="s">
        <v>238</v>
      </c>
      <c r="B203" s="19">
        <v>27.458999999999996</v>
      </c>
      <c r="C203" s="10"/>
      <c r="D203" s="13"/>
      <c r="E203" s="3">
        <f t="shared" si="6"/>
        <v>0</v>
      </c>
      <c r="F203" s="1"/>
      <c r="G203" s="3"/>
      <c r="H203" s="3"/>
      <c r="J203" s="25"/>
      <c r="R203" s="33"/>
      <c r="S203" s="33"/>
    </row>
    <row r="204" spans="1:19" s="2" customFormat="1" x14ac:dyDescent="0.25">
      <c r="A204" t="s">
        <v>239</v>
      </c>
      <c r="B204" s="19">
        <v>1.4237999999999997</v>
      </c>
      <c r="C204" s="10"/>
      <c r="D204" s="13"/>
      <c r="E204" s="3">
        <f t="shared" si="6"/>
        <v>0</v>
      </c>
      <c r="F204" s="1"/>
      <c r="G204" s="3"/>
      <c r="H204" s="3"/>
      <c r="J204" s="25"/>
      <c r="R204" s="33"/>
      <c r="S204" s="33"/>
    </row>
    <row r="205" spans="1:19" s="2" customFormat="1" x14ac:dyDescent="0.25">
      <c r="A205" t="s">
        <v>255</v>
      </c>
      <c r="B205" s="19">
        <v>66.613499999999988</v>
      </c>
      <c r="C205" s="10"/>
      <c r="D205" s="13"/>
      <c r="E205" s="3">
        <f t="shared" si="6"/>
        <v>0</v>
      </c>
      <c r="F205" s="1"/>
      <c r="G205" s="3"/>
      <c r="H205" s="3"/>
      <c r="J205" s="25"/>
      <c r="R205" s="33"/>
      <c r="S205" s="33"/>
    </row>
    <row r="206" spans="1:19" s="2" customFormat="1" x14ac:dyDescent="0.25">
      <c r="A206" t="s">
        <v>256</v>
      </c>
      <c r="B206" s="19">
        <v>133.93889999999999</v>
      </c>
      <c r="C206" s="10"/>
      <c r="D206" s="13"/>
      <c r="E206" s="3">
        <f t="shared" si="6"/>
        <v>0</v>
      </c>
      <c r="F206" s="1"/>
      <c r="G206" s="3"/>
      <c r="H206" s="3"/>
      <c r="J206" s="25"/>
      <c r="R206" s="33"/>
      <c r="S206" s="33"/>
    </row>
    <row r="207" spans="1:19" s="2" customFormat="1" x14ac:dyDescent="0.25">
      <c r="A207" t="s">
        <v>257</v>
      </c>
      <c r="B207" s="10">
        <v>155.601</v>
      </c>
      <c r="C207" s="10"/>
      <c r="D207" s="14"/>
      <c r="E207" s="3">
        <f t="shared" si="6"/>
        <v>0</v>
      </c>
      <c r="F207" s="1"/>
      <c r="G207" s="3"/>
      <c r="H207" s="3"/>
      <c r="J207" s="25"/>
      <c r="R207" s="33"/>
      <c r="S207" s="33"/>
    </row>
    <row r="208" spans="1:19" s="2" customFormat="1" x14ac:dyDescent="0.25">
      <c r="A208"/>
      <c r="B208" s="10"/>
      <c r="C208" s="10"/>
      <c r="D208" s="1"/>
      <c r="E208" s="27"/>
      <c r="F208" s="1"/>
      <c r="G208" s="1"/>
      <c r="H208" s="1"/>
    </row>
    <row r="209" spans="1:13" s="2" customFormat="1" x14ac:dyDescent="0.25">
      <c r="A209" s="18" t="s">
        <v>157</v>
      </c>
      <c r="B209" s="10"/>
      <c r="C209" s="10"/>
      <c r="D209" s="1"/>
      <c r="E209" s="16">
        <f>ROUND((SUM(E188:E207)),2)</f>
        <v>0</v>
      </c>
      <c r="F209" s="1"/>
      <c r="G209" s="3"/>
      <c r="H209" s="3"/>
      <c r="L209"/>
      <c r="M209"/>
    </row>
    <row r="210" spans="1:13" s="2" customFormat="1" x14ac:dyDescent="0.25">
      <c r="A210"/>
      <c r="B210" s="10"/>
      <c r="C210" s="10"/>
      <c r="D210" s="1"/>
      <c r="E210" s="1"/>
      <c r="F210" s="1"/>
      <c r="G210" s="3"/>
      <c r="H210" s="3"/>
      <c r="L210"/>
      <c r="M210"/>
    </row>
    <row r="212" spans="1:13" s="2" customFormat="1" x14ac:dyDescent="0.25">
      <c r="A212" s="18" t="s">
        <v>101</v>
      </c>
      <c r="C212"/>
      <c r="D212" s="1"/>
      <c r="E212" s="14"/>
      <c r="F212" s="1"/>
      <c r="G212" s="3"/>
      <c r="H212" s="3"/>
      <c r="L212"/>
      <c r="M212"/>
    </row>
    <row r="213" spans="1:13" s="2" customFormat="1" x14ac:dyDescent="0.25">
      <c r="A213"/>
      <c r="C213"/>
      <c r="D213" s="1"/>
      <c r="E213" s="12"/>
      <c r="F213" s="1"/>
      <c r="G213" s="3"/>
      <c r="H213" s="3"/>
      <c r="L213"/>
      <c r="M213"/>
    </row>
    <row r="215" spans="1:13" s="2" customFormat="1" x14ac:dyDescent="0.25">
      <c r="A215" s="18" t="s">
        <v>158</v>
      </c>
      <c r="C215" s="31"/>
      <c r="D215" s="1"/>
      <c r="E215" s="167">
        <f>IFERROR((ROUND((G184+E209)-((G184+E209)*E212/100),2)),"VER DTO")</f>
        <v>0</v>
      </c>
      <c r="F215" s="168"/>
      <c r="G215" s="15" t="s">
        <v>161</v>
      </c>
      <c r="H215" s="53"/>
      <c r="I215" s="15"/>
      <c r="J215" s="15"/>
      <c r="L215"/>
      <c r="M215"/>
    </row>
    <row r="216" spans="1:13" s="2" customFormat="1" x14ac:dyDescent="0.25">
      <c r="A216" s="18" t="s">
        <v>159</v>
      </c>
      <c r="C216" s="31"/>
      <c r="D216" s="1"/>
      <c r="E216" s="167">
        <f>IFERROR((ROUND(E215*1.21,2)),"REVISAR")</f>
        <v>0</v>
      </c>
      <c r="F216" s="168"/>
      <c r="G216" s="15" t="s">
        <v>160</v>
      </c>
      <c r="H216" s="53"/>
      <c r="I216" s="15"/>
      <c r="J216" s="15"/>
      <c r="L216"/>
      <c r="M216"/>
    </row>
    <row r="219" spans="1:13" ht="15.75" thickBot="1" x14ac:dyDescent="0.3"/>
    <row r="220" spans="1:13" x14ac:dyDescent="0.25">
      <c r="A220" s="189" t="s">
        <v>588</v>
      </c>
      <c r="B220" s="190"/>
      <c r="C220" s="190"/>
      <c r="D220" s="190"/>
      <c r="E220" s="190"/>
      <c r="F220" s="190"/>
      <c r="G220" s="190"/>
      <c r="H220" s="190"/>
      <c r="I220" s="190"/>
      <c r="J220" s="190"/>
      <c r="K220" s="191"/>
    </row>
    <row r="221" spans="1:13" x14ac:dyDescent="0.25">
      <c r="A221" s="192"/>
      <c r="B221" s="193"/>
      <c r="C221" s="193"/>
      <c r="D221" s="193"/>
      <c r="E221" s="193"/>
      <c r="F221" s="193"/>
      <c r="G221" s="193"/>
      <c r="H221" s="193"/>
      <c r="I221" s="193"/>
      <c r="J221" s="193"/>
      <c r="K221" s="194"/>
    </row>
    <row r="222" spans="1:13" ht="15.75" thickBot="1" x14ac:dyDescent="0.3">
      <c r="A222" s="192"/>
      <c r="B222" s="193"/>
      <c r="C222" s="193"/>
      <c r="D222" s="193"/>
      <c r="E222" s="193"/>
      <c r="F222" s="193"/>
      <c r="G222" s="193"/>
      <c r="H222" s="193"/>
      <c r="I222" s="193"/>
      <c r="J222" s="193"/>
      <c r="K222" s="194"/>
    </row>
    <row r="223" spans="1:13" ht="16.5" thickBot="1" x14ac:dyDescent="0.3">
      <c r="A223" s="195" t="s">
        <v>589</v>
      </c>
      <c r="B223" s="196"/>
      <c r="C223" s="197"/>
      <c r="D223" s="198" t="s">
        <v>590</v>
      </c>
      <c r="E223" s="199"/>
      <c r="F223" s="200"/>
      <c r="H223" s="201" t="s">
        <v>591</v>
      </c>
      <c r="I223" s="202"/>
      <c r="J223" s="202"/>
      <c r="K223" s="203"/>
    </row>
    <row r="224" spans="1:13" ht="15.75" thickBot="1" x14ac:dyDescent="0.3">
      <c r="A224" s="204"/>
      <c r="D224" s="205" t="s">
        <v>592</v>
      </c>
      <c r="E224" s="206"/>
      <c r="F224" s="207"/>
      <c r="G224" s="208"/>
      <c r="H224" s="205" t="s">
        <v>593</v>
      </c>
      <c r="I224" s="205"/>
      <c r="J224" s="205"/>
      <c r="K224" s="209"/>
    </row>
    <row r="225" spans="1:11" ht="21.75" thickBot="1" x14ac:dyDescent="0.4">
      <c r="A225" s="210" t="s">
        <v>594</v>
      </c>
      <c r="D225" s="211" t="s">
        <v>595</v>
      </c>
      <c r="E225" s="212"/>
      <c r="F225" s="211" t="s">
        <v>596</v>
      </c>
      <c r="G225" s="208"/>
      <c r="H225" s="211" t="s">
        <v>595</v>
      </c>
      <c r="I225" s="212"/>
      <c r="J225" s="211" t="s">
        <v>596</v>
      </c>
      <c r="K225" s="209"/>
    </row>
    <row r="226" spans="1:11" ht="21.75" thickBot="1" x14ac:dyDescent="0.4">
      <c r="A226" s="210" t="s">
        <v>597</v>
      </c>
      <c r="D226" s="213"/>
      <c r="E226" s="196" t="s">
        <v>598</v>
      </c>
      <c r="F226" s="213"/>
      <c r="G226" s="208"/>
      <c r="H226" s="214"/>
      <c r="I226" s="215" t="s">
        <v>598</v>
      </c>
      <c r="J226" s="214"/>
      <c r="K226" s="209"/>
    </row>
    <row r="227" spans="1:11" ht="21.75" thickBot="1" x14ac:dyDescent="0.4">
      <c r="A227" s="210" t="s">
        <v>599</v>
      </c>
      <c r="D227" s="216"/>
      <c r="E227" s="216"/>
      <c r="F227" s="216"/>
      <c r="G227" s="208"/>
      <c r="H227" s="216"/>
      <c r="I227" s="216"/>
      <c r="J227" s="216"/>
      <c r="K227" s="209"/>
    </row>
    <row r="228" spans="1:11" ht="16.5" thickBot="1" x14ac:dyDescent="0.3">
      <c r="A228" s="217"/>
      <c r="B228" s="159"/>
      <c r="C228" s="146"/>
      <c r="D228" s="218" t="s">
        <v>600</v>
      </c>
      <c r="E228" s="219"/>
      <c r="F228" s="220"/>
      <c r="G228" s="221"/>
      <c r="H228" s="218" t="s">
        <v>601</v>
      </c>
      <c r="I228" s="222"/>
      <c r="J228" s="223" t="str">
        <f>IFERROR(((F228*(H226/D226))*(J226/F226)),"")</f>
        <v/>
      </c>
      <c r="K228" s="224"/>
    </row>
    <row r="229" spans="1:11" x14ac:dyDescent="0.25">
      <c r="J229" s="225" t="s">
        <v>602</v>
      </c>
    </row>
  </sheetData>
  <sheetProtection algorithmName="SHA-512" hashValue="4FXpSAWaMqpyzOX9wlQzYEZYTFYq+37MmMtWj3/NtwU1IYEghDDKIp9F8liu1/gLaduCXF217ol02uYkzG7zyw==" saltValue="08/RTmYB21g7cNQ+jgpxnA==" spinCount="100000" sheet="1" objects="1" scenarios="1"/>
  <mergeCells count="10">
    <mergeCell ref="A220:K222"/>
    <mergeCell ref="D228:E228"/>
    <mergeCell ref="H228:I228"/>
    <mergeCell ref="O27:P27"/>
    <mergeCell ref="E216:F216"/>
    <mergeCell ref="A1:K1"/>
    <mergeCell ref="G183:H183"/>
    <mergeCell ref="G184:H184"/>
    <mergeCell ref="A187:C187"/>
    <mergeCell ref="E215:F215"/>
  </mergeCells>
  <hyperlinks>
    <hyperlink ref="O27" r:id="rId1" display="VER EN WEB" xr:uid="{1E718E3B-BBE7-4AF9-BAC5-7D556F1A0BC9}"/>
    <hyperlink ref="O14:P14" r:id="rId2" display="VER TODAS MELAMINAS EN WEB" xr:uid="{C5D04100-D132-48BC-BA93-85B49E8BEFA9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6322B-9692-44C4-9C17-58EAD14BE370}">
  <dimension ref="A1:S227"/>
  <sheetViews>
    <sheetView showZeros="0" zoomScaleNormal="100" workbookViewId="0">
      <selection activeCell="D3" sqref="D3"/>
    </sheetView>
  </sheetViews>
  <sheetFormatPr baseColWidth="10" defaultRowHeight="15" x14ac:dyDescent="0.25"/>
  <cols>
    <col min="1" max="1" width="34.140625" customWidth="1"/>
    <col min="2" max="2" width="0.28515625" style="2" hidden="1" customWidth="1"/>
    <col min="3" max="3" width="10.140625" hidden="1" customWidth="1"/>
    <col min="4" max="5" width="10.140625" style="1" bestFit="1" customWidth="1"/>
    <col min="6" max="6" width="17.42578125" style="1" customWidth="1"/>
    <col min="7" max="7" width="12" style="1" bestFit="1" customWidth="1"/>
    <col min="8" max="8" width="13.7109375" style="1" customWidth="1"/>
    <col min="9" max="9" width="12.5703125" style="2" customWidth="1"/>
    <col min="10" max="10" width="21" style="2" customWidth="1"/>
    <col min="11" max="11" width="14.42578125" style="2" customWidth="1"/>
  </cols>
  <sheetData>
    <row r="1" spans="1:19" ht="21" x14ac:dyDescent="0.25">
      <c r="A1" s="170" t="s">
        <v>260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9" s="2" customFormat="1" x14ac:dyDescent="0.25">
      <c r="D2" s="7" t="s">
        <v>99</v>
      </c>
      <c r="E2" s="8" t="s">
        <v>100</v>
      </c>
      <c r="F2" s="8" t="s">
        <v>226</v>
      </c>
      <c r="G2" s="8" t="s">
        <v>163</v>
      </c>
      <c r="H2" s="8" t="s">
        <v>164</v>
      </c>
      <c r="I2" s="9" t="s">
        <v>165</v>
      </c>
      <c r="J2" s="17" t="s">
        <v>227</v>
      </c>
      <c r="K2" s="17" t="s">
        <v>162</v>
      </c>
    </row>
    <row r="3" spans="1:19" x14ac:dyDescent="0.25">
      <c r="A3" t="s">
        <v>0</v>
      </c>
      <c r="B3" s="10">
        <v>9.0189187200000003</v>
      </c>
      <c r="C3" s="40">
        <v>21.41993196</v>
      </c>
      <c r="D3" s="4"/>
      <c r="E3" s="4"/>
      <c r="F3" s="4"/>
      <c r="G3" s="4"/>
      <c r="H3" s="4"/>
      <c r="I3" s="4"/>
      <c r="J3" s="10">
        <f>IFERROR((ROUND((B3*D3)+((B3*E3)*1.15),2)),"REVISAR")</f>
        <v>0</v>
      </c>
      <c r="K3" s="10">
        <f>IFERROR((ROUND((F3*C3)+(G3*C3*1.1)+(H3*C3*1.15)+(I3*C3*1.15*1.1),2)),"REVISAR")</f>
        <v>0</v>
      </c>
      <c r="M3" s="33"/>
      <c r="R3" s="33"/>
      <c r="S3" s="33"/>
    </row>
    <row r="4" spans="1:19" x14ac:dyDescent="0.25">
      <c r="A4" t="s">
        <v>1</v>
      </c>
      <c r="B4" s="10">
        <v>10.146283560000001</v>
      </c>
      <c r="C4" s="40">
        <v>22.547296800000002</v>
      </c>
      <c r="D4" s="4"/>
      <c r="E4" s="4">
        <v>0</v>
      </c>
      <c r="F4" s="4"/>
      <c r="G4" s="4"/>
      <c r="H4" s="4">
        <v>0</v>
      </c>
      <c r="I4" s="4"/>
      <c r="J4" s="10">
        <f t="shared" ref="J4:J67" si="0">IFERROR((ROUND((B4*D4)+((B4*E4)*1.15),2)),"REVISAR")</f>
        <v>0</v>
      </c>
      <c r="K4" s="10">
        <f t="shared" ref="K4:K67" si="1">IFERROR((ROUND((F4*C4)+(G4*C4*1.1)+(H4*C4*1.15)+(I4*C4*1.15*1.1),2)),"REVISAR")</f>
        <v>0</v>
      </c>
      <c r="M4" s="33"/>
      <c r="R4" s="33"/>
      <c r="S4" s="33"/>
    </row>
    <row r="5" spans="1:19" x14ac:dyDescent="0.25">
      <c r="A5" t="s">
        <v>2</v>
      </c>
      <c r="B5" s="10">
        <v>10.146283560000001</v>
      </c>
      <c r="C5" s="40">
        <v>23.67466164</v>
      </c>
      <c r="D5" s="4"/>
      <c r="E5" s="4"/>
      <c r="F5" s="4"/>
      <c r="G5" s="4"/>
      <c r="H5" s="4"/>
      <c r="I5" s="4"/>
      <c r="J5" s="10">
        <f t="shared" si="0"/>
        <v>0</v>
      </c>
      <c r="K5" s="10">
        <f t="shared" si="1"/>
        <v>0</v>
      </c>
      <c r="M5" s="33"/>
      <c r="R5" s="33"/>
      <c r="S5" s="33"/>
    </row>
    <row r="6" spans="1:19" x14ac:dyDescent="0.25">
      <c r="A6" t="s">
        <v>3</v>
      </c>
      <c r="B6" s="10">
        <v>11.273648400000001</v>
      </c>
      <c r="C6" s="40">
        <v>25.929391320000001</v>
      </c>
      <c r="D6" s="4"/>
      <c r="E6" s="4"/>
      <c r="F6" s="4"/>
      <c r="G6" s="4"/>
      <c r="H6" s="4"/>
      <c r="I6" s="4"/>
      <c r="J6" s="10">
        <f t="shared" si="0"/>
        <v>0</v>
      </c>
      <c r="K6" s="10">
        <f t="shared" si="1"/>
        <v>0</v>
      </c>
      <c r="M6" s="33"/>
      <c r="R6" s="33"/>
      <c r="S6" s="33"/>
    </row>
    <row r="7" spans="1:19" x14ac:dyDescent="0.25">
      <c r="A7" t="s">
        <v>4</v>
      </c>
      <c r="B7" s="10">
        <v>11.273648400000001</v>
      </c>
      <c r="C7" s="40">
        <v>28.184120999999998</v>
      </c>
      <c r="D7" s="4"/>
      <c r="E7" s="4"/>
      <c r="F7" s="4"/>
      <c r="G7" s="4"/>
      <c r="H7" s="4"/>
      <c r="I7" s="4"/>
      <c r="J7" s="10">
        <f t="shared" si="0"/>
        <v>0</v>
      </c>
      <c r="K7" s="10">
        <f t="shared" si="1"/>
        <v>0</v>
      </c>
      <c r="M7" s="33"/>
      <c r="R7" s="33"/>
      <c r="S7" s="33"/>
    </row>
    <row r="8" spans="1:19" x14ac:dyDescent="0.25">
      <c r="A8" t="s">
        <v>5</v>
      </c>
      <c r="B8" s="10">
        <v>13.528378079999998</v>
      </c>
      <c r="C8" s="40">
        <v>31.566215519999997</v>
      </c>
      <c r="D8" s="4"/>
      <c r="E8" s="4"/>
      <c r="F8" s="4"/>
      <c r="G8" s="4"/>
      <c r="H8" s="4"/>
      <c r="I8" s="4"/>
      <c r="J8" s="10">
        <f t="shared" si="0"/>
        <v>0</v>
      </c>
      <c r="K8" s="10">
        <f t="shared" si="1"/>
        <v>0</v>
      </c>
      <c r="M8" s="33"/>
      <c r="R8" s="33"/>
      <c r="S8" s="33"/>
    </row>
    <row r="9" spans="1:19" x14ac:dyDescent="0.25">
      <c r="A9" t="s">
        <v>103</v>
      </c>
      <c r="B9" s="10">
        <v>14.655742919999998</v>
      </c>
      <c r="C9" s="40">
        <v>36.075674880000001</v>
      </c>
      <c r="D9" s="4"/>
      <c r="E9" s="4"/>
      <c r="F9" s="4"/>
      <c r="G9" s="4"/>
      <c r="H9" s="4"/>
      <c r="I9" s="4"/>
      <c r="J9" s="10">
        <f t="shared" si="0"/>
        <v>0</v>
      </c>
      <c r="K9" s="10">
        <f t="shared" si="1"/>
        <v>0</v>
      </c>
      <c r="M9" s="33"/>
      <c r="R9" s="33"/>
      <c r="S9" s="33"/>
    </row>
    <row r="10" spans="1:19" x14ac:dyDescent="0.25">
      <c r="A10" t="s">
        <v>104</v>
      </c>
      <c r="B10" s="10">
        <v>15.783107759999998</v>
      </c>
      <c r="C10" s="40">
        <v>38.330404559999998</v>
      </c>
      <c r="D10" s="4"/>
      <c r="E10" s="4"/>
      <c r="F10" s="4"/>
      <c r="G10" s="4"/>
      <c r="H10" s="4"/>
      <c r="I10" s="4"/>
      <c r="J10" s="10">
        <f t="shared" si="0"/>
        <v>0</v>
      </c>
      <c r="K10" s="10">
        <f t="shared" si="1"/>
        <v>0</v>
      </c>
      <c r="M10" s="33"/>
      <c r="R10" s="33"/>
      <c r="S10" s="33"/>
    </row>
    <row r="11" spans="1:19" x14ac:dyDescent="0.25">
      <c r="A11" t="s">
        <v>6</v>
      </c>
      <c r="B11" s="10">
        <v>16.910472599999999</v>
      </c>
      <c r="C11" s="40">
        <v>42.839863919999999</v>
      </c>
      <c r="D11" s="4"/>
      <c r="E11" s="4"/>
      <c r="F11" s="4"/>
      <c r="G11" s="4"/>
      <c r="H11" s="4"/>
      <c r="I11" s="4"/>
      <c r="J11" s="10">
        <f t="shared" si="0"/>
        <v>0</v>
      </c>
      <c r="K11" s="10">
        <f t="shared" si="1"/>
        <v>0</v>
      </c>
      <c r="M11" s="33"/>
      <c r="R11" s="33"/>
      <c r="S11" s="33"/>
    </row>
    <row r="12" spans="1:19" x14ac:dyDescent="0.25">
      <c r="A12" t="s">
        <v>105</v>
      </c>
      <c r="B12" s="10">
        <v>18.037837440000001</v>
      </c>
      <c r="C12" s="40">
        <v>46.221958440000002</v>
      </c>
      <c r="D12" s="4"/>
      <c r="E12" s="4"/>
      <c r="F12" s="4"/>
      <c r="G12" s="4"/>
      <c r="H12" s="4"/>
      <c r="I12" s="4"/>
      <c r="J12" s="10">
        <f t="shared" si="0"/>
        <v>0</v>
      </c>
      <c r="K12" s="10">
        <f t="shared" si="1"/>
        <v>0</v>
      </c>
      <c r="M12" s="33"/>
      <c r="R12" s="33"/>
      <c r="S12" s="33"/>
    </row>
    <row r="13" spans="1:19" s="2" customFormat="1" x14ac:dyDescent="0.25">
      <c r="A13" t="s">
        <v>7</v>
      </c>
      <c r="B13" s="10">
        <v>20.292567120000001</v>
      </c>
      <c r="C13" s="40">
        <v>54.113512319999991</v>
      </c>
      <c r="D13" s="4"/>
      <c r="E13" s="4"/>
      <c r="F13" s="4"/>
      <c r="G13" s="4"/>
      <c r="H13" s="4"/>
      <c r="I13" s="4"/>
      <c r="J13" s="10">
        <f t="shared" si="0"/>
        <v>0</v>
      </c>
      <c r="K13" s="10">
        <f t="shared" si="1"/>
        <v>0</v>
      </c>
      <c r="M13" s="10"/>
      <c r="R13" s="33"/>
      <c r="S13" s="33"/>
    </row>
    <row r="14" spans="1:19" s="2" customFormat="1" ht="15.75" thickBot="1" x14ac:dyDescent="0.3">
      <c r="A14" t="s">
        <v>8</v>
      </c>
      <c r="B14" s="10">
        <v>0</v>
      </c>
      <c r="C14" s="33">
        <v>0</v>
      </c>
      <c r="D14" s="7" t="s">
        <v>99</v>
      </c>
      <c r="E14" s="8" t="s">
        <v>100</v>
      </c>
      <c r="F14" s="8" t="s">
        <v>226</v>
      </c>
      <c r="G14" s="8" t="s">
        <v>163</v>
      </c>
      <c r="H14" s="8" t="s">
        <v>164</v>
      </c>
      <c r="I14" s="9" t="s">
        <v>165</v>
      </c>
      <c r="J14" s="10"/>
      <c r="K14" s="10"/>
      <c r="L14" s="90" t="s">
        <v>554</v>
      </c>
      <c r="R14" s="33"/>
      <c r="S14" s="33"/>
    </row>
    <row r="15" spans="1:19" s="2" customFormat="1" x14ac:dyDescent="0.25">
      <c r="A15" t="s">
        <v>9</v>
      </c>
      <c r="B15" s="10">
        <v>10.146283560000001</v>
      </c>
      <c r="C15" s="40">
        <v>22.547296800000002</v>
      </c>
      <c r="D15" s="4"/>
      <c r="E15" s="4"/>
      <c r="F15" s="4"/>
      <c r="G15" s="4">
        <v>0</v>
      </c>
      <c r="H15" s="4"/>
      <c r="I15" s="4"/>
      <c r="J15" s="10">
        <f t="shared" si="0"/>
        <v>0</v>
      </c>
      <c r="K15" s="10">
        <f t="shared" si="1"/>
        <v>0</v>
      </c>
      <c r="L15" s="75"/>
      <c r="M15" s="76"/>
      <c r="N15" s="76" t="s">
        <v>313</v>
      </c>
      <c r="O15" s="76"/>
      <c r="P15" s="77"/>
      <c r="R15" s="33"/>
      <c r="S15" s="33"/>
    </row>
    <row r="16" spans="1:19" s="2" customFormat="1" x14ac:dyDescent="0.25">
      <c r="A16" t="s">
        <v>10</v>
      </c>
      <c r="B16" s="10">
        <v>11.273648400000001</v>
      </c>
      <c r="C16" s="40">
        <v>23.67466164</v>
      </c>
      <c r="D16" s="4"/>
      <c r="E16" s="4"/>
      <c r="F16" s="4"/>
      <c r="G16" s="4"/>
      <c r="H16" s="4">
        <v>0</v>
      </c>
      <c r="I16" s="4"/>
      <c r="J16" s="10">
        <f t="shared" si="0"/>
        <v>0</v>
      </c>
      <c r="K16" s="10">
        <f t="shared" si="1"/>
        <v>0</v>
      </c>
      <c r="L16" s="78"/>
      <c r="M16" s="83"/>
      <c r="N16" s="84" t="s">
        <v>314</v>
      </c>
      <c r="O16" s="83"/>
      <c r="P16" s="79"/>
      <c r="R16" s="33"/>
      <c r="S16" s="33"/>
    </row>
    <row r="17" spans="1:19" s="2" customFormat="1" x14ac:dyDescent="0.25">
      <c r="A17" t="s">
        <v>11</v>
      </c>
      <c r="B17" s="10">
        <v>11.273648400000001</v>
      </c>
      <c r="C17" s="40">
        <v>25.929391320000001</v>
      </c>
      <c r="D17" s="4"/>
      <c r="E17" s="4"/>
      <c r="F17" s="4"/>
      <c r="G17" s="4"/>
      <c r="H17" s="4"/>
      <c r="I17" s="4"/>
      <c r="J17" s="10">
        <f t="shared" si="0"/>
        <v>0</v>
      </c>
      <c r="K17" s="10">
        <f t="shared" si="1"/>
        <v>0</v>
      </c>
      <c r="L17" s="78"/>
      <c r="M17" s="83"/>
      <c r="N17" s="83" t="s">
        <v>315</v>
      </c>
      <c r="O17" s="83"/>
      <c r="P17" s="79"/>
      <c r="R17" s="33"/>
      <c r="S17" s="33"/>
    </row>
    <row r="18" spans="1:19" s="2" customFormat="1" x14ac:dyDescent="0.25">
      <c r="A18" t="s">
        <v>12</v>
      </c>
      <c r="B18" s="10">
        <v>12.401013240000001</v>
      </c>
      <c r="C18" s="40">
        <v>27.056756159999996</v>
      </c>
      <c r="D18" s="4"/>
      <c r="E18" s="4"/>
      <c r="F18" s="4"/>
      <c r="G18" s="4"/>
      <c r="H18" s="4"/>
      <c r="I18" s="4"/>
      <c r="J18" s="10">
        <f t="shared" si="0"/>
        <v>0</v>
      </c>
      <c r="K18" s="10">
        <f t="shared" si="1"/>
        <v>0</v>
      </c>
      <c r="L18" s="78"/>
      <c r="M18" s="83"/>
      <c r="N18" s="83" t="s">
        <v>318</v>
      </c>
      <c r="O18" s="83"/>
      <c r="P18" s="79"/>
      <c r="R18" s="33"/>
      <c r="S18" s="33"/>
    </row>
    <row r="19" spans="1:19" s="2" customFormat="1" x14ac:dyDescent="0.25">
      <c r="A19" t="s">
        <v>13</v>
      </c>
      <c r="B19" s="10">
        <v>13.528378079999998</v>
      </c>
      <c r="C19" s="40">
        <v>29.311485839999996</v>
      </c>
      <c r="D19" s="4"/>
      <c r="E19" s="4"/>
      <c r="F19" s="4"/>
      <c r="G19" s="4"/>
      <c r="H19" s="4"/>
      <c r="I19" s="4"/>
      <c r="J19" s="10">
        <f t="shared" si="0"/>
        <v>0</v>
      </c>
      <c r="K19" s="10">
        <f t="shared" si="1"/>
        <v>0</v>
      </c>
      <c r="L19" s="87"/>
      <c r="M19" s="88"/>
      <c r="N19" s="88"/>
      <c r="O19" s="88"/>
      <c r="P19" s="89"/>
      <c r="R19" s="33"/>
      <c r="S19" s="33"/>
    </row>
    <row r="20" spans="1:19" s="2" customFormat="1" x14ac:dyDescent="0.25">
      <c r="A20" t="s">
        <v>14</v>
      </c>
      <c r="B20" s="10">
        <v>14.655742919999998</v>
      </c>
      <c r="C20" s="40">
        <v>32.693580359999999</v>
      </c>
      <c r="D20" s="4"/>
      <c r="E20" s="4"/>
      <c r="F20" s="4"/>
      <c r="G20" s="4"/>
      <c r="H20" s="4"/>
      <c r="I20" s="4"/>
      <c r="J20" s="10">
        <f t="shared" si="0"/>
        <v>0</v>
      </c>
      <c r="K20" s="10">
        <f t="shared" si="1"/>
        <v>0</v>
      </c>
      <c r="L20" s="78"/>
      <c r="M20" s="83"/>
      <c r="N20" s="83" t="s">
        <v>369</v>
      </c>
      <c r="O20" s="83"/>
      <c r="P20" s="79"/>
      <c r="R20" s="33"/>
      <c r="S20" s="33"/>
    </row>
    <row r="21" spans="1:19" s="2" customFormat="1" x14ac:dyDescent="0.25">
      <c r="A21" t="s">
        <v>106</v>
      </c>
      <c r="B21" s="10">
        <v>15.783107759999998</v>
      </c>
      <c r="C21" s="40">
        <v>37.20303972</v>
      </c>
      <c r="D21" s="4"/>
      <c r="E21" s="4"/>
      <c r="F21" s="4"/>
      <c r="G21" s="4"/>
      <c r="H21" s="4"/>
      <c r="I21" s="4"/>
      <c r="J21" s="10">
        <f t="shared" si="0"/>
        <v>0</v>
      </c>
      <c r="K21" s="10">
        <f t="shared" si="1"/>
        <v>0</v>
      </c>
      <c r="L21" s="78"/>
      <c r="M21" s="83"/>
      <c r="N21" s="83" t="s">
        <v>316</v>
      </c>
      <c r="O21" s="83"/>
      <c r="P21" s="79"/>
      <c r="R21" s="33"/>
      <c r="S21" s="33"/>
    </row>
    <row r="22" spans="1:19" s="2" customFormat="1" x14ac:dyDescent="0.25">
      <c r="A22" t="s">
        <v>107</v>
      </c>
      <c r="B22" s="10">
        <v>16.910472599999999</v>
      </c>
      <c r="C22" s="40">
        <v>39.457769399999997</v>
      </c>
      <c r="D22" s="4"/>
      <c r="E22" s="4"/>
      <c r="F22" s="4"/>
      <c r="G22" s="4"/>
      <c r="H22" s="4"/>
      <c r="I22" s="4"/>
      <c r="J22" s="10">
        <f t="shared" si="0"/>
        <v>0</v>
      </c>
      <c r="K22" s="10">
        <f t="shared" si="1"/>
        <v>0</v>
      </c>
      <c r="L22" s="106" t="s">
        <v>366</v>
      </c>
      <c r="M22" s="108"/>
      <c r="N22" s="108"/>
      <c r="O22" s="108"/>
      <c r="P22" s="107"/>
      <c r="R22" s="33"/>
      <c r="S22" s="33"/>
    </row>
    <row r="23" spans="1:19" s="2" customFormat="1" x14ac:dyDescent="0.25">
      <c r="A23" t="s">
        <v>15</v>
      </c>
      <c r="B23" s="10">
        <v>18.037837440000001</v>
      </c>
      <c r="C23" s="40">
        <v>43.967228759999998</v>
      </c>
      <c r="D23" s="4"/>
      <c r="E23" s="4"/>
      <c r="F23" s="4"/>
      <c r="G23" s="4"/>
      <c r="H23" s="4"/>
      <c r="I23" s="4"/>
      <c r="J23" s="10">
        <f t="shared" si="0"/>
        <v>0</v>
      </c>
      <c r="K23" s="10">
        <f t="shared" si="1"/>
        <v>0</v>
      </c>
      <c r="L23" s="106" t="s">
        <v>367</v>
      </c>
      <c r="M23" s="108"/>
      <c r="N23" s="108"/>
      <c r="O23" s="108"/>
      <c r="P23" s="107"/>
      <c r="R23" s="33"/>
      <c r="S23" s="33"/>
    </row>
    <row r="24" spans="1:19" s="2" customFormat="1" x14ac:dyDescent="0.25">
      <c r="A24" t="s">
        <v>108</v>
      </c>
      <c r="B24" s="10">
        <v>19.165202279999999</v>
      </c>
      <c r="C24" s="40">
        <v>47.34932328</v>
      </c>
      <c r="D24" s="4"/>
      <c r="E24" s="4"/>
      <c r="F24" s="4"/>
      <c r="G24" s="4"/>
      <c r="H24" s="4"/>
      <c r="I24" s="4"/>
      <c r="J24" s="10">
        <f t="shared" si="0"/>
        <v>0</v>
      </c>
      <c r="K24" s="10">
        <f t="shared" si="1"/>
        <v>0</v>
      </c>
      <c r="L24" s="87"/>
      <c r="M24" s="88"/>
      <c r="N24" s="88"/>
      <c r="O24" s="88"/>
      <c r="P24" s="89"/>
      <c r="R24" s="33"/>
      <c r="S24" s="33"/>
    </row>
    <row r="25" spans="1:19" s="2" customFormat="1" ht="15.75" thickBot="1" x14ac:dyDescent="0.3">
      <c r="A25" t="s">
        <v>109</v>
      </c>
      <c r="B25" s="10">
        <v>21.41993196</v>
      </c>
      <c r="C25" s="40">
        <v>56.368241999999995</v>
      </c>
      <c r="D25" s="4"/>
      <c r="E25" s="4"/>
      <c r="F25" s="4"/>
      <c r="G25" s="4"/>
      <c r="H25" s="4"/>
      <c r="I25" s="4"/>
      <c r="J25" s="10">
        <f t="shared" si="0"/>
        <v>0</v>
      </c>
      <c r="K25" s="10">
        <f t="shared" si="1"/>
        <v>0</v>
      </c>
      <c r="L25" s="80"/>
      <c r="M25" s="81"/>
      <c r="N25" s="81" t="s">
        <v>317</v>
      </c>
      <c r="O25" s="81"/>
      <c r="P25" s="82"/>
      <c r="R25" s="33"/>
      <c r="S25" s="33"/>
    </row>
    <row r="26" spans="1:19" s="2" customFormat="1" x14ac:dyDescent="0.25">
      <c r="A26"/>
      <c r="B26" s="10">
        <v>0</v>
      </c>
      <c r="C26" s="33">
        <v>0</v>
      </c>
      <c r="D26" s="7" t="s">
        <v>99</v>
      </c>
      <c r="E26" s="8" t="s">
        <v>100</v>
      </c>
      <c r="F26" s="8" t="s">
        <v>226</v>
      </c>
      <c r="G26" s="8" t="s">
        <v>163</v>
      </c>
      <c r="H26" s="8" t="s">
        <v>164</v>
      </c>
      <c r="I26" s="9" t="s">
        <v>165</v>
      </c>
      <c r="J26" s="10"/>
      <c r="K26" s="10"/>
      <c r="L26" s="98"/>
      <c r="M26" s="98"/>
      <c r="N26" s="92"/>
      <c r="O26" s="98"/>
      <c r="P26" s="98"/>
      <c r="R26" s="33"/>
      <c r="S26" s="33"/>
    </row>
    <row r="27" spans="1:19" s="2" customFormat="1" x14ac:dyDescent="0.25">
      <c r="A27" t="s">
        <v>24</v>
      </c>
      <c r="B27" s="10">
        <v>15.783107759999998</v>
      </c>
      <c r="C27" s="40">
        <v>28.184120999999998</v>
      </c>
      <c r="D27" s="4"/>
      <c r="E27" s="4"/>
      <c r="F27" s="4"/>
      <c r="G27" s="4">
        <v>0</v>
      </c>
      <c r="H27" s="4"/>
      <c r="I27" s="4"/>
      <c r="J27" s="10">
        <f t="shared" si="0"/>
        <v>0</v>
      </c>
      <c r="K27" s="10">
        <f t="shared" si="1"/>
        <v>0</v>
      </c>
      <c r="L27" s="99"/>
      <c r="M27" s="100"/>
      <c r="N27" s="86"/>
      <c r="O27" s="99"/>
      <c r="P27" s="100"/>
      <c r="R27" s="33"/>
      <c r="S27" s="33"/>
    </row>
    <row r="28" spans="1:19" s="2" customFormat="1" x14ac:dyDescent="0.25">
      <c r="A28" t="s">
        <v>25</v>
      </c>
      <c r="B28" s="10">
        <v>16.910472599999999</v>
      </c>
      <c r="C28" s="40">
        <v>30.438850679999998</v>
      </c>
      <c r="D28" s="4"/>
      <c r="E28" s="4"/>
      <c r="F28" s="4"/>
      <c r="G28" s="4"/>
      <c r="H28" s="4">
        <v>0</v>
      </c>
      <c r="I28" s="4"/>
      <c r="J28" s="10">
        <f t="shared" si="0"/>
        <v>0</v>
      </c>
      <c r="K28" s="10">
        <f t="shared" si="1"/>
        <v>0</v>
      </c>
      <c r="L28" s="99"/>
      <c r="M28" s="100"/>
      <c r="N28" s="86"/>
      <c r="O28" s="99"/>
      <c r="P28" s="100"/>
      <c r="R28" s="33"/>
      <c r="S28" s="33"/>
    </row>
    <row r="29" spans="1:19" s="2" customFormat="1" x14ac:dyDescent="0.25">
      <c r="A29" t="s">
        <v>26</v>
      </c>
      <c r="B29" s="10">
        <v>18.037837440000001</v>
      </c>
      <c r="C29" s="40">
        <v>32.693580359999999</v>
      </c>
      <c r="D29" s="4"/>
      <c r="E29" s="4"/>
      <c r="F29" s="4"/>
      <c r="G29" s="4"/>
      <c r="H29" s="4"/>
      <c r="I29" s="4"/>
      <c r="J29" s="10">
        <f t="shared" si="0"/>
        <v>0</v>
      </c>
      <c r="K29" s="10">
        <f t="shared" si="1"/>
        <v>0</v>
      </c>
      <c r="L29" s="99"/>
      <c r="M29" s="99"/>
      <c r="N29" s="86"/>
      <c r="O29" s="99"/>
      <c r="P29" s="99"/>
      <c r="R29" s="33"/>
      <c r="S29" s="33"/>
    </row>
    <row r="30" spans="1:19" s="2" customFormat="1" x14ac:dyDescent="0.25">
      <c r="A30" t="s">
        <v>27</v>
      </c>
      <c r="B30" s="10">
        <v>20.292567120000001</v>
      </c>
      <c r="C30" s="40">
        <v>36.075674880000001</v>
      </c>
      <c r="D30" s="4"/>
      <c r="E30" s="4"/>
      <c r="F30" s="4"/>
      <c r="G30" s="4"/>
      <c r="H30" s="4"/>
      <c r="I30" s="4"/>
      <c r="J30" s="10">
        <f t="shared" si="0"/>
        <v>0</v>
      </c>
      <c r="K30" s="10">
        <f t="shared" si="1"/>
        <v>0</v>
      </c>
      <c r="L30" s="99"/>
      <c r="M30" s="100"/>
      <c r="N30" s="86"/>
      <c r="O30" s="99"/>
      <c r="P30" s="100"/>
      <c r="R30" s="33"/>
      <c r="S30" s="33"/>
    </row>
    <row r="31" spans="1:19" s="2" customFormat="1" x14ac:dyDescent="0.25">
      <c r="A31" t="s">
        <v>28</v>
      </c>
      <c r="B31" s="10">
        <v>21.41993196</v>
      </c>
      <c r="C31" s="40">
        <v>39.457769399999997</v>
      </c>
      <c r="D31" s="4"/>
      <c r="E31" s="4"/>
      <c r="F31" s="4"/>
      <c r="G31" s="4"/>
      <c r="H31" s="4"/>
      <c r="I31" s="4"/>
      <c r="J31" s="10">
        <f t="shared" si="0"/>
        <v>0</v>
      </c>
      <c r="K31" s="10">
        <f t="shared" si="1"/>
        <v>0</v>
      </c>
      <c r="L31" s="99"/>
      <c r="M31" s="100"/>
      <c r="N31" s="86"/>
      <c r="O31" s="99"/>
      <c r="P31" s="100"/>
      <c r="R31" s="33"/>
      <c r="S31" s="33"/>
    </row>
    <row r="32" spans="1:19" s="2" customFormat="1" ht="15.75" thickBot="1" x14ac:dyDescent="0.3">
      <c r="A32" t="s">
        <v>29</v>
      </c>
      <c r="B32" s="10">
        <v>23.67466164</v>
      </c>
      <c r="C32" s="40">
        <v>42.839863919999999</v>
      </c>
      <c r="D32" s="4"/>
      <c r="E32" s="4"/>
      <c r="F32" s="4"/>
      <c r="G32" s="4"/>
      <c r="H32" s="4"/>
      <c r="I32" s="4"/>
      <c r="J32" s="10">
        <f t="shared" si="0"/>
        <v>0</v>
      </c>
      <c r="K32" s="10">
        <f t="shared" si="1"/>
        <v>0</v>
      </c>
      <c r="L32" s="96" t="s">
        <v>549</v>
      </c>
      <c r="M32" s="96" t="s">
        <v>553</v>
      </c>
      <c r="N32" s="96" t="s">
        <v>552</v>
      </c>
      <c r="O32" s="96" t="s">
        <v>551</v>
      </c>
      <c r="P32" s="96" t="s">
        <v>550</v>
      </c>
      <c r="R32" s="33"/>
      <c r="S32" s="33"/>
    </row>
    <row r="33" spans="1:19" s="2" customFormat="1" x14ac:dyDescent="0.25">
      <c r="A33" t="s">
        <v>113</v>
      </c>
      <c r="B33" s="10">
        <v>25.929391320000001</v>
      </c>
      <c r="C33" s="40">
        <v>48.476688119999999</v>
      </c>
      <c r="D33" s="4"/>
      <c r="E33" s="4"/>
      <c r="F33" s="4"/>
      <c r="G33" s="4"/>
      <c r="H33" s="4"/>
      <c r="I33" s="4"/>
      <c r="J33" s="10">
        <f t="shared" si="0"/>
        <v>0</v>
      </c>
      <c r="K33" s="10">
        <f t="shared" si="1"/>
        <v>0</v>
      </c>
      <c r="R33" s="33"/>
      <c r="S33" s="33"/>
    </row>
    <row r="34" spans="1:19" s="2" customFormat="1" x14ac:dyDescent="0.25">
      <c r="A34" t="s">
        <v>114</v>
      </c>
      <c r="B34" s="10">
        <v>27.056756159999996</v>
      </c>
      <c r="C34" s="40">
        <v>51.858782640000001</v>
      </c>
      <c r="D34" s="4"/>
      <c r="E34" s="4"/>
      <c r="F34" s="4"/>
      <c r="G34" s="4"/>
      <c r="H34" s="4"/>
      <c r="I34" s="4"/>
      <c r="J34" s="10">
        <f t="shared" si="0"/>
        <v>0</v>
      </c>
      <c r="K34" s="10">
        <f t="shared" si="1"/>
        <v>0</v>
      </c>
      <c r="R34" s="33"/>
      <c r="S34" s="33"/>
    </row>
    <row r="35" spans="1:19" s="2" customFormat="1" x14ac:dyDescent="0.25">
      <c r="A35" t="s">
        <v>30</v>
      </c>
      <c r="B35" s="10">
        <v>28.184120999999998</v>
      </c>
      <c r="C35" s="40">
        <v>55.240877159999997</v>
      </c>
      <c r="D35" s="4"/>
      <c r="E35" s="4"/>
      <c r="F35" s="4"/>
      <c r="G35" s="4"/>
      <c r="H35" s="4"/>
      <c r="I35" s="4"/>
      <c r="J35" s="10">
        <f t="shared" si="0"/>
        <v>0</v>
      </c>
      <c r="K35" s="10">
        <f t="shared" si="1"/>
        <v>0</v>
      </c>
      <c r="R35" s="33"/>
      <c r="S35" s="33"/>
    </row>
    <row r="36" spans="1:19" s="2" customFormat="1" x14ac:dyDescent="0.25">
      <c r="A36" t="s">
        <v>115</v>
      </c>
      <c r="B36" s="10">
        <v>31.566215519999997</v>
      </c>
      <c r="C36" s="40">
        <v>58.622971679999992</v>
      </c>
      <c r="D36" s="4"/>
      <c r="E36" s="4"/>
      <c r="F36" s="4"/>
      <c r="G36" s="4"/>
      <c r="H36" s="4"/>
      <c r="I36" s="4"/>
      <c r="J36" s="10">
        <f t="shared" si="0"/>
        <v>0</v>
      </c>
      <c r="K36" s="10">
        <f t="shared" si="1"/>
        <v>0</v>
      </c>
      <c r="R36" s="33"/>
      <c r="S36" s="33"/>
    </row>
    <row r="37" spans="1:19" s="2" customFormat="1" x14ac:dyDescent="0.25">
      <c r="A37" t="s">
        <v>116</v>
      </c>
      <c r="B37" s="10">
        <v>33.820945199999997</v>
      </c>
      <c r="C37" s="40">
        <v>68.769255240000007</v>
      </c>
      <c r="D37" s="4"/>
      <c r="E37" s="4"/>
      <c r="F37" s="4"/>
      <c r="G37" s="4"/>
      <c r="H37" s="4"/>
      <c r="I37" s="4"/>
      <c r="J37" s="10">
        <f t="shared" si="0"/>
        <v>0</v>
      </c>
      <c r="K37" s="10">
        <f t="shared" si="1"/>
        <v>0</v>
      </c>
      <c r="R37" s="33"/>
      <c r="S37" s="33"/>
    </row>
    <row r="38" spans="1:19" s="2" customFormat="1" x14ac:dyDescent="0.25">
      <c r="A38"/>
      <c r="B38" s="10">
        <v>0</v>
      </c>
      <c r="C38" s="33">
        <v>0</v>
      </c>
      <c r="D38" s="7" t="s">
        <v>99</v>
      </c>
      <c r="E38" s="8" t="s">
        <v>100</v>
      </c>
      <c r="F38" s="8" t="s">
        <v>226</v>
      </c>
      <c r="G38" s="8" t="s">
        <v>163</v>
      </c>
      <c r="H38" s="8" t="s">
        <v>164</v>
      </c>
      <c r="I38" s="9" t="s">
        <v>165</v>
      </c>
      <c r="J38" s="10"/>
      <c r="K38" s="10"/>
      <c r="R38" s="33"/>
      <c r="S38" s="33"/>
    </row>
    <row r="39" spans="1:19" s="2" customFormat="1" x14ac:dyDescent="0.25">
      <c r="A39" t="s">
        <v>31</v>
      </c>
      <c r="B39" s="10">
        <v>16.910472599999999</v>
      </c>
      <c r="C39" s="40">
        <v>30.438850679999998</v>
      </c>
      <c r="D39" s="4"/>
      <c r="E39" s="4"/>
      <c r="F39" s="4"/>
      <c r="G39" s="4">
        <v>0</v>
      </c>
      <c r="H39" s="4"/>
      <c r="I39" s="4"/>
      <c r="J39" s="10">
        <f t="shared" si="0"/>
        <v>0</v>
      </c>
      <c r="K39" s="10">
        <f t="shared" si="1"/>
        <v>0</v>
      </c>
      <c r="R39" s="33"/>
      <c r="S39" s="33"/>
    </row>
    <row r="40" spans="1:19" s="2" customFormat="1" x14ac:dyDescent="0.25">
      <c r="A40" t="s">
        <v>32</v>
      </c>
      <c r="B40" s="10">
        <v>18.037837440000001</v>
      </c>
      <c r="C40" s="40">
        <v>31.566215519999997</v>
      </c>
      <c r="D40" s="4"/>
      <c r="E40" s="4"/>
      <c r="F40" s="4"/>
      <c r="G40" s="4"/>
      <c r="H40" s="4">
        <v>0</v>
      </c>
      <c r="I40" s="4"/>
      <c r="J40" s="10">
        <f t="shared" si="0"/>
        <v>0</v>
      </c>
      <c r="K40" s="10">
        <f t="shared" si="1"/>
        <v>0</v>
      </c>
      <c r="R40" s="33"/>
      <c r="S40" s="33"/>
    </row>
    <row r="41" spans="1:19" s="2" customFormat="1" x14ac:dyDescent="0.25">
      <c r="A41" t="s">
        <v>33</v>
      </c>
      <c r="B41" s="10">
        <v>19.165202279999999</v>
      </c>
      <c r="C41" s="40">
        <v>33.820945199999997</v>
      </c>
      <c r="D41" s="4"/>
      <c r="E41" s="4"/>
      <c r="F41" s="4"/>
      <c r="G41" s="4"/>
      <c r="H41" s="4"/>
      <c r="I41" s="4"/>
      <c r="J41" s="10">
        <f t="shared" si="0"/>
        <v>0</v>
      </c>
      <c r="K41" s="10">
        <f t="shared" si="1"/>
        <v>0</v>
      </c>
      <c r="R41" s="33"/>
      <c r="S41" s="33"/>
    </row>
    <row r="42" spans="1:19" s="2" customFormat="1" x14ac:dyDescent="0.25">
      <c r="A42" t="s">
        <v>34</v>
      </c>
      <c r="B42" s="10">
        <v>21.41993196</v>
      </c>
      <c r="C42" s="40">
        <v>36.075674880000001</v>
      </c>
      <c r="D42" s="4"/>
      <c r="E42" s="4"/>
      <c r="F42" s="4"/>
      <c r="G42" s="4"/>
      <c r="H42" s="4"/>
      <c r="I42" s="4"/>
      <c r="J42" s="10">
        <f t="shared" si="0"/>
        <v>0</v>
      </c>
      <c r="K42" s="10">
        <f t="shared" si="1"/>
        <v>0</v>
      </c>
      <c r="R42" s="33"/>
      <c r="S42" s="33"/>
    </row>
    <row r="43" spans="1:19" s="2" customFormat="1" x14ac:dyDescent="0.25">
      <c r="A43" t="s">
        <v>35</v>
      </c>
      <c r="B43" s="10">
        <v>22.547296800000002</v>
      </c>
      <c r="C43" s="40">
        <v>39.457769399999997</v>
      </c>
      <c r="D43" s="4"/>
      <c r="E43" s="4"/>
      <c r="F43" s="4"/>
      <c r="G43" s="4"/>
      <c r="H43" s="4"/>
      <c r="I43" s="4"/>
      <c r="J43" s="10">
        <f t="shared" si="0"/>
        <v>0</v>
      </c>
      <c r="K43" s="10">
        <f t="shared" si="1"/>
        <v>0</v>
      </c>
      <c r="R43" s="33"/>
      <c r="S43" s="33"/>
    </row>
    <row r="44" spans="1:19" s="2" customFormat="1" x14ac:dyDescent="0.25">
      <c r="A44" t="s">
        <v>36</v>
      </c>
      <c r="B44" s="10">
        <v>24.802026480000002</v>
      </c>
      <c r="C44" s="40">
        <v>45.094593600000003</v>
      </c>
      <c r="D44" s="4"/>
      <c r="E44" s="4"/>
      <c r="F44" s="4"/>
      <c r="G44" s="4"/>
      <c r="H44" s="4"/>
      <c r="I44" s="4"/>
      <c r="J44" s="10">
        <f t="shared" si="0"/>
        <v>0</v>
      </c>
      <c r="K44" s="10">
        <f t="shared" si="1"/>
        <v>0</v>
      </c>
      <c r="R44" s="33"/>
      <c r="S44" s="33"/>
    </row>
    <row r="45" spans="1:19" s="2" customFormat="1" x14ac:dyDescent="0.25">
      <c r="A45" t="s">
        <v>117</v>
      </c>
      <c r="B45" s="10">
        <v>25.929391320000001</v>
      </c>
      <c r="C45" s="19">
        <v>49.604052960000004</v>
      </c>
      <c r="D45" s="4"/>
      <c r="E45" s="4"/>
      <c r="F45" s="4"/>
      <c r="G45" s="4"/>
      <c r="H45" s="4"/>
      <c r="I45" s="4"/>
      <c r="J45" s="10">
        <f t="shared" si="0"/>
        <v>0</v>
      </c>
      <c r="K45" s="10">
        <f t="shared" si="1"/>
        <v>0</v>
      </c>
      <c r="R45" s="33"/>
      <c r="S45" s="33"/>
    </row>
    <row r="46" spans="1:19" s="2" customFormat="1" x14ac:dyDescent="0.25">
      <c r="A46" t="s">
        <v>118</v>
      </c>
      <c r="B46" s="10">
        <v>27.056756159999996</v>
      </c>
      <c r="C46" s="19">
        <v>52.98614748</v>
      </c>
      <c r="D46" s="4"/>
      <c r="E46" s="4"/>
      <c r="F46" s="4"/>
      <c r="G46" s="4"/>
      <c r="H46" s="4"/>
      <c r="I46" s="4"/>
      <c r="J46" s="10">
        <f t="shared" si="0"/>
        <v>0</v>
      </c>
      <c r="K46" s="10">
        <f t="shared" si="1"/>
        <v>0</v>
      </c>
      <c r="R46" s="33"/>
      <c r="S46" s="33"/>
    </row>
    <row r="47" spans="1:19" s="2" customFormat="1" x14ac:dyDescent="0.25">
      <c r="A47" t="s">
        <v>37</v>
      </c>
      <c r="B47" s="10">
        <v>29.311485839999996</v>
      </c>
      <c r="C47" s="19">
        <v>57.495606839999994</v>
      </c>
      <c r="D47" s="4"/>
      <c r="E47" s="4"/>
      <c r="F47" s="4"/>
      <c r="G47" s="4"/>
      <c r="H47" s="4"/>
      <c r="I47" s="4"/>
      <c r="J47" s="10">
        <f t="shared" si="0"/>
        <v>0</v>
      </c>
      <c r="K47" s="10">
        <f t="shared" si="1"/>
        <v>0</v>
      </c>
      <c r="R47" s="33"/>
      <c r="S47" s="33"/>
    </row>
    <row r="48" spans="1:19" s="2" customFormat="1" x14ac:dyDescent="0.25">
      <c r="A48" t="s">
        <v>119</v>
      </c>
      <c r="B48" s="10">
        <v>32.693580359999999</v>
      </c>
      <c r="C48" s="40">
        <v>63.132431039999993</v>
      </c>
      <c r="D48" s="4"/>
      <c r="E48" s="4"/>
      <c r="F48" s="4"/>
      <c r="G48" s="4"/>
      <c r="H48" s="4"/>
      <c r="I48" s="4"/>
      <c r="J48" s="10">
        <f t="shared" si="0"/>
        <v>0</v>
      </c>
      <c r="K48" s="10">
        <f t="shared" si="1"/>
        <v>0</v>
      </c>
      <c r="R48" s="33"/>
      <c r="S48" s="33"/>
    </row>
    <row r="49" spans="1:19" s="2" customFormat="1" x14ac:dyDescent="0.25">
      <c r="A49" t="s">
        <v>120</v>
      </c>
      <c r="B49" s="10">
        <v>34.948310039999996</v>
      </c>
      <c r="C49" s="40">
        <v>71.023984920000004</v>
      </c>
      <c r="D49" s="4"/>
      <c r="E49" s="4"/>
      <c r="F49" s="4"/>
      <c r="G49" s="4"/>
      <c r="H49" s="4"/>
      <c r="I49" s="4"/>
      <c r="J49" s="10">
        <f t="shared" si="0"/>
        <v>0</v>
      </c>
      <c r="K49" s="10">
        <f t="shared" si="1"/>
        <v>0</v>
      </c>
      <c r="R49" s="33"/>
      <c r="S49" s="33"/>
    </row>
    <row r="50" spans="1:19" s="2" customFormat="1" x14ac:dyDescent="0.25">
      <c r="A50"/>
      <c r="B50" s="10">
        <v>0</v>
      </c>
      <c r="C50" s="33">
        <v>0</v>
      </c>
      <c r="D50" s="7" t="s">
        <v>99</v>
      </c>
      <c r="E50" s="8" t="s">
        <v>100</v>
      </c>
      <c r="F50" s="8" t="s">
        <v>226</v>
      </c>
      <c r="G50" s="8" t="s">
        <v>163</v>
      </c>
      <c r="H50" s="8" t="s">
        <v>164</v>
      </c>
      <c r="I50" s="9" t="s">
        <v>165</v>
      </c>
      <c r="J50" s="10"/>
      <c r="K50" s="10"/>
      <c r="R50" s="33"/>
      <c r="S50" s="33"/>
    </row>
    <row r="51" spans="1:19" s="2" customFormat="1" x14ac:dyDescent="0.25">
      <c r="A51" t="s">
        <v>38</v>
      </c>
      <c r="B51" s="10">
        <v>18.037837440000001</v>
      </c>
      <c r="C51" s="40">
        <v>31.566215519999997</v>
      </c>
      <c r="D51" s="4"/>
      <c r="E51" s="4"/>
      <c r="F51" s="4"/>
      <c r="G51" s="4">
        <v>0</v>
      </c>
      <c r="H51" s="4"/>
      <c r="I51" s="4"/>
      <c r="J51" s="10">
        <f t="shared" si="0"/>
        <v>0</v>
      </c>
      <c r="K51" s="10">
        <f t="shared" si="1"/>
        <v>0</v>
      </c>
      <c r="R51" s="33"/>
      <c r="S51" s="33"/>
    </row>
    <row r="52" spans="1:19" s="2" customFormat="1" x14ac:dyDescent="0.25">
      <c r="A52" t="s">
        <v>39</v>
      </c>
      <c r="B52" s="10">
        <v>19.165202279999999</v>
      </c>
      <c r="C52" s="40">
        <v>33.820945199999997</v>
      </c>
      <c r="D52" s="4"/>
      <c r="E52" s="4"/>
      <c r="F52" s="4"/>
      <c r="G52" s="4"/>
      <c r="H52" s="4">
        <v>0</v>
      </c>
      <c r="I52" s="4"/>
      <c r="J52" s="10">
        <f t="shared" si="0"/>
        <v>0</v>
      </c>
      <c r="K52" s="10">
        <f t="shared" si="1"/>
        <v>0</v>
      </c>
      <c r="R52" s="33"/>
      <c r="S52" s="33"/>
    </row>
    <row r="53" spans="1:19" s="2" customFormat="1" x14ac:dyDescent="0.25">
      <c r="A53" t="s">
        <v>40</v>
      </c>
      <c r="B53" s="10">
        <v>20.292567120000001</v>
      </c>
      <c r="C53" s="40">
        <v>36.075674880000001</v>
      </c>
      <c r="D53" s="4"/>
      <c r="E53" s="4"/>
      <c r="F53" s="4"/>
      <c r="G53" s="4"/>
      <c r="H53" s="4"/>
      <c r="I53" s="4"/>
      <c r="J53" s="10">
        <f t="shared" si="0"/>
        <v>0</v>
      </c>
      <c r="K53" s="10">
        <f t="shared" si="1"/>
        <v>0</v>
      </c>
      <c r="R53" s="33"/>
      <c r="S53" s="33"/>
    </row>
    <row r="54" spans="1:19" s="2" customFormat="1" x14ac:dyDescent="0.25">
      <c r="A54" t="s">
        <v>41</v>
      </c>
      <c r="B54" s="10">
        <v>22.547296800000002</v>
      </c>
      <c r="C54" s="40">
        <v>39.457769399999997</v>
      </c>
      <c r="D54" s="4"/>
      <c r="E54" s="4"/>
      <c r="F54" s="4"/>
      <c r="G54" s="4"/>
      <c r="H54" s="4"/>
      <c r="I54" s="4"/>
      <c r="J54" s="10">
        <f t="shared" si="0"/>
        <v>0</v>
      </c>
      <c r="K54" s="10">
        <f t="shared" si="1"/>
        <v>0</v>
      </c>
      <c r="R54" s="33"/>
      <c r="S54" s="33"/>
    </row>
    <row r="55" spans="1:19" s="2" customFormat="1" x14ac:dyDescent="0.25">
      <c r="A55" t="s">
        <v>42</v>
      </c>
      <c r="B55" s="10">
        <v>25.929391320000001</v>
      </c>
      <c r="C55" s="40">
        <v>43.967228759999998</v>
      </c>
      <c r="D55" s="4"/>
      <c r="E55" s="4"/>
      <c r="F55" s="4"/>
      <c r="G55" s="4"/>
      <c r="H55" s="4"/>
      <c r="I55" s="4"/>
      <c r="J55" s="10">
        <f t="shared" si="0"/>
        <v>0</v>
      </c>
      <c r="K55" s="10">
        <f t="shared" si="1"/>
        <v>0</v>
      </c>
      <c r="R55" s="33"/>
      <c r="S55" s="33"/>
    </row>
    <row r="56" spans="1:19" s="2" customFormat="1" x14ac:dyDescent="0.25">
      <c r="A56" t="s">
        <v>43</v>
      </c>
      <c r="B56" s="10">
        <v>27.056756159999996</v>
      </c>
      <c r="C56" s="40">
        <v>47.34932328</v>
      </c>
      <c r="D56" s="4"/>
      <c r="E56" s="4"/>
      <c r="F56" s="4"/>
      <c r="G56" s="4"/>
      <c r="H56" s="4"/>
      <c r="I56" s="4"/>
      <c r="J56" s="10">
        <f t="shared" si="0"/>
        <v>0</v>
      </c>
      <c r="K56" s="10">
        <f t="shared" si="1"/>
        <v>0</v>
      </c>
      <c r="R56" s="33"/>
      <c r="S56" s="33"/>
    </row>
    <row r="57" spans="1:19" s="2" customFormat="1" x14ac:dyDescent="0.25">
      <c r="A57" t="s">
        <v>121</v>
      </c>
      <c r="B57" s="10">
        <v>29.311485839999996</v>
      </c>
      <c r="C57" s="40">
        <v>52.98614748</v>
      </c>
      <c r="D57" s="4"/>
      <c r="E57" s="4"/>
      <c r="F57" s="4"/>
      <c r="G57" s="4"/>
      <c r="H57" s="4"/>
      <c r="I57" s="4"/>
      <c r="J57" s="10">
        <f t="shared" si="0"/>
        <v>0</v>
      </c>
      <c r="K57" s="10">
        <f t="shared" si="1"/>
        <v>0</v>
      </c>
      <c r="R57" s="33"/>
      <c r="S57" s="33"/>
    </row>
    <row r="58" spans="1:19" s="2" customFormat="1" x14ac:dyDescent="0.25">
      <c r="A58" t="s">
        <v>122</v>
      </c>
      <c r="B58" s="10">
        <v>31.566215519999997</v>
      </c>
      <c r="C58" s="40">
        <v>57.495606839999994</v>
      </c>
      <c r="D58" s="4"/>
      <c r="E58" s="4"/>
      <c r="F58" s="4"/>
      <c r="G58" s="4"/>
      <c r="H58" s="4"/>
      <c r="I58" s="4"/>
      <c r="J58" s="10">
        <f t="shared" si="0"/>
        <v>0</v>
      </c>
      <c r="K58" s="10">
        <f t="shared" si="1"/>
        <v>0</v>
      </c>
      <c r="R58" s="33"/>
      <c r="S58" s="33"/>
    </row>
    <row r="59" spans="1:19" s="2" customFormat="1" x14ac:dyDescent="0.25">
      <c r="A59" t="s">
        <v>44</v>
      </c>
      <c r="B59" s="10">
        <v>33.820945199999997</v>
      </c>
      <c r="C59" s="40">
        <v>62.005066199999995</v>
      </c>
      <c r="D59" s="4"/>
      <c r="E59" s="4"/>
      <c r="F59" s="4"/>
      <c r="G59" s="4"/>
      <c r="H59" s="4"/>
      <c r="I59" s="4"/>
      <c r="J59" s="10">
        <f t="shared" si="0"/>
        <v>0</v>
      </c>
      <c r="K59" s="10">
        <f t="shared" si="1"/>
        <v>0</v>
      </c>
      <c r="R59" s="33"/>
      <c r="S59" s="33"/>
    </row>
    <row r="60" spans="1:19" s="2" customFormat="1" x14ac:dyDescent="0.25">
      <c r="A60" t="s">
        <v>123</v>
      </c>
      <c r="B60" s="10">
        <v>38.330404559999998</v>
      </c>
      <c r="C60" s="40">
        <v>69.896620079999991</v>
      </c>
      <c r="D60" s="4"/>
      <c r="E60" s="4"/>
      <c r="F60" s="4"/>
      <c r="G60" s="4"/>
      <c r="H60" s="4"/>
      <c r="I60" s="4"/>
      <c r="J60" s="10">
        <f t="shared" si="0"/>
        <v>0</v>
      </c>
      <c r="K60" s="10">
        <f t="shared" si="1"/>
        <v>0</v>
      </c>
      <c r="R60" s="33"/>
      <c r="S60" s="33"/>
    </row>
    <row r="61" spans="1:19" s="2" customFormat="1" x14ac:dyDescent="0.25">
      <c r="A61" t="s">
        <v>124</v>
      </c>
      <c r="B61" s="10">
        <v>48.476688119999999</v>
      </c>
      <c r="C61" s="40">
        <v>86.807092679999997</v>
      </c>
      <c r="D61" s="4"/>
      <c r="E61" s="4"/>
      <c r="F61" s="4"/>
      <c r="G61" s="4"/>
      <c r="H61" s="4"/>
      <c r="I61" s="4"/>
      <c r="J61" s="10">
        <f t="shared" si="0"/>
        <v>0</v>
      </c>
      <c r="K61" s="10">
        <f t="shared" si="1"/>
        <v>0</v>
      </c>
      <c r="R61" s="33"/>
      <c r="S61" s="33"/>
    </row>
    <row r="62" spans="1:19" s="2" customFormat="1" x14ac:dyDescent="0.25">
      <c r="A62"/>
      <c r="B62" s="10">
        <v>0</v>
      </c>
      <c r="C62" s="33">
        <v>0</v>
      </c>
      <c r="D62" s="7" t="s">
        <v>99</v>
      </c>
      <c r="E62" s="8" t="s">
        <v>100</v>
      </c>
      <c r="F62" s="8" t="s">
        <v>226</v>
      </c>
      <c r="G62" s="8" t="s">
        <v>163</v>
      </c>
      <c r="H62" s="8" t="s">
        <v>164</v>
      </c>
      <c r="I62" s="9" t="s">
        <v>165</v>
      </c>
      <c r="J62" s="10"/>
      <c r="K62" s="10"/>
      <c r="R62" s="33"/>
      <c r="S62" s="33"/>
    </row>
    <row r="63" spans="1:19" s="2" customFormat="1" x14ac:dyDescent="0.25">
      <c r="A63" t="s">
        <v>166</v>
      </c>
      <c r="B63" s="10">
        <v>19.165202279999999</v>
      </c>
      <c r="C63" s="40">
        <v>33.820945199999997</v>
      </c>
      <c r="D63" s="4"/>
      <c r="E63" s="4"/>
      <c r="F63" s="4"/>
      <c r="G63" s="4">
        <v>0</v>
      </c>
      <c r="H63" s="4"/>
      <c r="I63" s="4"/>
      <c r="J63" s="10">
        <f t="shared" si="0"/>
        <v>0</v>
      </c>
      <c r="K63" s="10">
        <f t="shared" si="1"/>
        <v>0</v>
      </c>
      <c r="R63" s="33"/>
      <c r="S63" s="33"/>
    </row>
    <row r="64" spans="1:19" s="2" customFormat="1" x14ac:dyDescent="0.25">
      <c r="A64" t="s">
        <v>167</v>
      </c>
      <c r="B64" s="10">
        <v>21.41993196</v>
      </c>
      <c r="C64" s="40">
        <v>36.075674880000001</v>
      </c>
      <c r="D64" s="4"/>
      <c r="E64" s="4"/>
      <c r="F64" s="4"/>
      <c r="G64" s="4"/>
      <c r="H64" s="4">
        <v>0</v>
      </c>
      <c r="I64" s="4"/>
      <c r="J64" s="10">
        <f t="shared" si="0"/>
        <v>0</v>
      </c>
      <c r="K64" s="10">
        <f t="shared" si="1"/>
        <v>0</v>
      </c>
      <c r="R64" s="33"/>
      <c r="S64" s="33"/>
    </row>
    <row r="65" spans="1:19" s="2" customFormat="1" x14ac:dyDescent="0.25">
      <c r="A65" t="s">
        <v>168</v>
      </c>
      <c r="B65" s="10">
        <v>22.547296800000002</v>
      </c>
      <c r="C65" s="40">
        <v>37.20303972</v>
      </c>
      <c r="D65" s="4"/>
      <c r="E65" s="4"/>
      <c r="F65" s="4"/>
      <c r="G65" s="4"/>
      <c r="H65" s="4"/>
      <c r="I65" s="4"/>
      <c r="J65" s="10">
        <f t="shared" si="0"/>
        <v>0</v>
      </c>
      <c r="K65" s="10">
        <f t="shared" si="1"/>
        <v>0</v>
      </c>
      <c r="R65" s="33"/>
      <c r="S65" s="33"/>
    </row>
    <row r="66" spans="1:19" s="2" customFormat="1" x14ac:dyDescent="0.25">
      <c r="A66" t="s">
        <v>169</v>
      </c>
      <c r="B66" s="10">
        <v>23.67466164</v>
      </c>
      <c r="C66" s="40">
        <v>42.839863919999999</v>
      </c>
      <c r="D66" s="4"/>
      <c r="E66" s="4"/>
      <c r="F66" s="4"/>
      <c r="G66" s="4"/>
      <c r="H66" s="4"/>
      <c r="I66" s="4"/>
      <c r="J66" s="10">
        <f t="shared" si="0"/>
        <v>0</v>
      </c>
      <c r="K66" s="10">
        <f t="shared" si="1"/>
        <v>0</v>
      </c>
      <c r="R66" s="33"/>
      <c r="S66" s="33"/>
    </row>
    <row r="67" spans="1:19" s="2" customFormat="1" x14ac:dyDescent="0.25">
      <c r="A67" t="s">
        <v>170</v>
      </c>
      <c r="B67" s="10">
        <v>27.056756159999996</v>
      </c>
      <c r="C67" s="40">
        <v>47.34932328</v>
      </c>
      <c r="D67" s="4"/>
      <c r="E67" s="4"/>
      <c r="F67" s="4"/>
      <c r="G67" s="4"/>
      <c r="H67" s="4"/>
      <c r="I67" s="4"/>
      <c r="J67" s="10">
        <f t="shared" si="0"/>
        <v>0</v>
      </c>
      <c r="K67" s="10">
        <f t="shared" si="1"/>
        <v>0</v>
      </c>
      <c r="R67" s="33"/>
      <c r="S67" s="33"/>
    </row>
    <row r="68" spans="1:19" s="2" customFormat="1" x14ac:dyDescent="0.25">
      <c r="A68" t="s">
        <v>171</v>
      </c>
      <c r="B68" s="10">
        <v>28.184120999999998</v>
      </c>
      <c r="C68" s="40">
        <v>54.113512319999991</v>
      </c>
      <c r="D68" s="4"/>
      <c r="E68" s="4"/>
      <c r="F68" s="4"/>
      <c r="G68" s="4"/>
      <c r="H68" s="4"/>
      <c r="I68" s="4"/>
      <c r="J68" s="10">
        <f t="shared" ref="J68:J131" si="2">IFERROR((ROUND((B68*D68)+((B68*E68)*1.15),2)),"REVISAR")</f>
        <v>0</v>
      </c>
      <c r="K68" s="10">
        <f t="shared" ref="K68:K131" si="3">IFERROR((ROUND((F68*C68)+(G68*C68*1.1)+(H68*C68*1.15)+(I68*C68*1.15*1.1),2)),"REVISAR")</f>
        <v>0</v>
      </c>
      <c r="R68" s="33"/>
      <c r="S68" s="33"/>
    </row>
    <row r="69" spans="1:19" s="2" customFormat="1" x14ac:dyDescent="0.25">
      <c r="A69" t="s">
        <v>172</v>
      </c>
      <c r="B69" s="10">
        <v>31.566215519999997</v>
      </c>
      <c r="C69" s="40">
        <v>59.750336519999998</v>
      </c>
      <c r="D69" s="4"/>
      <c r="E69" s="4"/>
      <c r="F69" s="4"/>
      <c r="G69" s="4"/>
      <c r="H69" s="4"/>
      <c r="I69" s="4"/>
      <c r="J69" s="10">
        <f t="shared" si="2"/>
        <v>0</v>
      </c>
      <c r="K69" s="10">
        <f t="shared" si="3"/>
        <v>0</v>
      </c>
      <c r="R69" s="33"/>
      <c r="S69" s="33"/>
    </row>
    <row r="70" spans="1:19" s="2" customFormat="1" x14ac:dyDescent="0.25">
      <c r="A70" t="s">
        <v>173</v>
      </c>
      <c r="B70" s="10">
        <v>33.820945199999997</v>
      </c>
      <c r="C70" s="40">
        <v>62.005066199999995</v>
      </c>
      <c r="D70" s="4"/>
      <c r="E70" s="4"/>
      <c r="F70" s="4"/>
      <c r="G70" s="4"/>
      <c r="H70" s="4"/>
      <c r="I70" s="4"/>
      <c r="J70" s="10">
        <f t="shared" si="2"/>
        <v>0</v>
      </c>
      <c r="K70" s="10">
        <f t="shared" si="3"/>
        <v>0</v>
      </c>
      <c r="R70" s="33"/>
      <c r="S70" s="33"/>
    </row>
    <row r="71" spans="1:19" s="2" customFormat="1" x14ac:dyDescent="0.25">
      <c r="A71" t="s">
        <v>174</v>
      </c>
      <c r="B71" s="10">
        <v>37.20303972</v>
      </c>
      <c r="C71" s="40">
        <v>66.514525559999996</v>
      </c>
      <c r="D71" s="4"/>
      <c r="E71" s="4"/>
      <c r="F71" s="4"/>
      <c r="G71" s="4"/>
      <c r="H71" s="4"/>
      <c r="I71" s="4"/>
      <c r="J71" s="10">
        <f t="shared" si="2"/>
        <v>0</v>
      </c>
      <c r="K71" s="10">
        <f t="shared" si="3"/>
        <v>0</v>
      </c>
      <c r="R71" s="33"/>
      <c r="S71" s="33"/>
    </row>
    <row r="72" spans="1:19" s="2" customFormat="1" x14ac:dyDescent="0.25">
      <c r="A72" t="s">
        <v>175</v>
      </c>
      <c r="B72" s="10">
        <v>42.839863919999999</v>
      </c>
      <c r="C72" s="40">
        <v>74.406079439999999</v>
      </c>
      <c r="D72" s="4"/>
      <c r="E72" s="4"/>
      <c r="F72" s="4"/>
      <c r="G72" s="4"/>
      <c r="H72" s="4"/>
      <c r="I72" s="4"/>
      <c r="J72" s="10">
        <f t="shared" si="2"/>
        <v>0</v>
      </c>
      <c r="K72" s="10">
        <f t="shared" si="3"/>
        <v>0</v>
      </c>
      <c r="R72" s="33"/>
      <c r="S72" s="33"/>
    </row>
    <row r="73" spans="1:19" s="2" customFormat="1" x14ac:dyDescent="0.25">
      <c r="A73" t="s">
        <v>176</v>
      </c>
      <c r="B73" s="10">
        <v>54.113512319999991</v>
      </c>
      <c r="C73" s="40">
        <v>93.571281719999988</v>
      </c>
      <c r="D73" s="4"/>
      <c r="E73" s="4"/>
      <c r="F73" s="4"/>
      <c r="G73" s="4"/>
      <c r="H73" s="4"/>
      <c r="I73" s="4"/>
      <c r="J73" s="10">
        <f t="shared" si="2"/>
        <v>0</v>
      </c>
      <c r="K73" s="10">
        <f t="shared" si="3"/>
        <v>0</v>
      </c>
      <c r="R73" s="33"/>
      <c r="S73" s="33"/>
    </row>
    <row r="74" spans="1:19" s="2" customFormat="1" x14ac:dyDescent="0.25">
      <c r="A74"/>
      <c r="B74" s="10">
        <v>0</v>
      </c>
      <c r="C74" s="33">
        <v>0</v>
      </c>
      <c r="D74" s="7" t="s">
        <v>99</v>
      </c>
      <c r="E74" s="8" t="s">
        <v>100</v>
      </c>
      <c r="F74" s="8" t="s">
        <v>226</v>
      </c>
      <c r="G74" s="8" t="s">
        <v>163</v>
      </c>
      <c r="H74" s="8" t="s">
        <v>164</v>
      </c>
      <c r="I74" s="9" t="s">
        <v>165</v>
      </c>
      <c r="J74" s="10"/>
      <c r="K74" s="10"/>
      <c r="R74" s="33"/>
      <c r="S74" s="33"/>
    </row>
    <row r="75" spans="1:19" s="2" customFormat="1" x14ac:dyDescent="0.25">
      <c r="A75" t="s">
        <v>51</v>
      </c>
      <c r="B75" s="10">
        <v>21.41993196</v>
      </c>
      <c r="C75" s="40">
        <v>34.948310039999996</v>
      </c>
      <c r="D75" s="4"/>
      <c r="E75" s="4"/>
      <c r="F75" s="4"/>
      <c r="G75" s="4">
        <v>0</v>
      </c>
      <c r="H75" s="4"/>
      <c r="I75" s="4"/>
      <c r="J75" s="10">
        <f t="shared" si="2"/>
        <v>0</v>
      </c>
      <c r="K75" s="10">
        <f t="shared" si="3"/>
        <v>0</v>
      </c>
      <c r="R75" s="33"/>
      <c r="S75" s="33"/>
    </row>
    <row r="76" spans="1:19" s="2" customFormat="1" x14ac:dyDescent="0.25">
      <c r="A76" t="s">
        <v>52</v>
      </c>
      <c r="B76" s="10">
        <v>22.547296800000002</v>
      </c>
      <c r="C76" s="40">
        <v>37.20303972</v>
      </c>
      <c r="D76" s="4"/>
      <c r="E76" s="4"/>
      <c r="F76" s="4"/>
      <c r="G76" s="4"/>
      <c r="H76" s="4">
        <v>0</v>
      </c>
      <c r="I76" s="4"/>
      <c r="J76" s="10">
        <f t="shared" si="2"/>
        <v>0</v>
      </c>
      <c r="K76" s="10">
        <f t="shared" si="3"/>
        <v>0</v>
      </c>
      <c r="R76" s="33"/>
      <c r="S76" s="33"/>
    </row>
    <row r="77" spans="1:19" s="2" customFormat="1" x14ac:dyDescent="0.25">
      <c r="A77" t="s">
        <v>53</v>
      </c>
      <c r="B77" s="10">
        <v>24.802026480000002</v>
      </c>
      <c r="C77" s="40">
        <v>40.585134240000002</v>
      </c>
      <c r="D77" s="4"/>
      <c r="E77" s="4"/>
      <c r="F77" s="4"/>
      <c r="G77" s="4"/>
      <c r="H77" s="4"/>
      <c r="I77" s="4"/>
      <c r="J77" s="10">
        <f t="shared" si="2"/>
        <v>0</v>
      </c>
      <c r="K77" s="10">
        <f t="shared" si="3"/>
        <v>0</v>
      </c>
      <c r="R77" s="33"/>
      <c r="S77" s="33"/>
    </row>
    <row r="78" spans="1:19" s="2" customFormat="1" x14ac:dyDescent="0.25">
      <c r="A78" t="s">
        <v>54</v>
      </c>
      <c r="B78" s="10">
        <v>27.056756159999996</v>
      </c>
      <c r="C78" s="40">
        <v>43.967228759999998</v>
      </c>
      <c r="D78" s="4"/>
      <c r="E78" s="4"/>
      <c r="F78" s="4"/>
      <c r="G78" s="4"/>
      <c r="H78" s="4"/>
      <c r="I78" s="4"/>
      <c r="J78" s="10">
        <f t="shared" si="2"/>
        <v>0</v>
      </c>
      <c r="K78" s="10">
        <f t="shared" si="3"/>
        <v>0</v>
      </c>
      <c r="R78" s="33"/>
      <c r="S78" s="33"/>
    </row>
    <row r="79" spans="1:19" s="2" customFormat="1" x14ac:dyDescent="0.25">
      <c r="A79" t="s">
        <v>55</v>
      </c>
      <c r="B79" s="10">
        <v>30.438850679999998</v>
      </c>
      <c r="C79" s="40">
        <v>48.476688119999999</v>
      </c>
      <c r="D79" s="4"/>
      <c r="E79" s="4"/>
      <c r="F79" s="4"/>
      <c r="G79" s="4"/>
      <c r="H79" s="4"/>
      <c r="I79" s="4"/>
      <c r="J79" s="10">
        <f t="shared" si="2"/>
        <v>0</v>
      </c>
      <c r="K79" s="10">
        <f t="shared" si="3"/>
        <v>0</v>
      </c>
      <c r="R79" s="33"/>
      <c r="S79" s="33"/>
    </row>
    <row r="80" spans="1:19" s="2" customFormat="1" x14ac:dyDescent="0.25">
      <c r="A80" t="s">
        <v>56</v>
      </c>
      <c r="B80" s="10">
        <v>33.820945199999997</v>
      </c>
      <c r="C80" s="40">
        <v>56.368241999999995</v>
      </c>
      <c r="D80" s="4"/>
      <c r="E80" s="4"/>
      <c r="F80" s="4"/>
      <c r="G80" s="4"/>
      <c r="H80" s="4"/>
      <c r="I80" s="4"/>
      <c r="J80" s="10">
        <f t="shared" si="2"/>
        <v>0</v>
      </c>
      <c r="K80" s="10">
        <f t="shared" si="3"/>
        <v>0</v>
      </c>
      <c r="R80" s="33"/>
      <c r="S80" s="33"/>
    </row>
    <row r="81" spans="1:19" s="2" customFormat="1" x14ac:dyDescent="0.25">
      <c r="A81" t="s">
        <v>177</v>
      </c>
      <c r="B81" s="10">
        <v>37.20303972</v>
      </c>
      <c r="C81" s="10">
        <v>0</v>
      </c>
      <c r="D81" s="4"/>
      <c r="E81" s="4"/>
      <c r="F81" s="1"/>
      <c r="G81" s="1"/>
      <c r="H81" s="1"/>
      <c r="I81" s="1"/>
      <c r="J81" s="10">
        <f t="shared" si="2"/>
        <v>0</v>
      </c>
      <c r="K81" s="10">
        <f t="shared" si="3"/>
        <v>0</v>
      </c>
      <c r="R81" s="33"/>
      <c r="S81" s="33"/>
    </row>
    <row r="82" spans="1:19" s="2" customFormat="1" x14ac:dyDescent="0.25">
      <c r="A82" t="s">
        <v>178</v>
      </c>
      <c r="B82" s="10">
        <v>40.585134240000002</v>
      </c>
      <c r="C82" s="10">
        <v>0</v>
      </c>
      <c r="D82" s="4"/>
      <c r="E82" s="4"/>
      <c r="G82" s="1"/>
      <c r="H82" s="1"/>
      <c r="I82" s="1"/>
      <c r="J82" s="10">
        <f t="shared" si="2"/>
        <v>0</v>
      </c>
      <c r="K82" s="10">
        <f t="shared" si="3"/>
        <v>0</v>
      </c>
      <c r="R82" s="33"/>
      <c r="S82" s="33"/>
    </row>
    <row r="83" spans="1:19" s="2" customFormat="1" x14ac:dyDescent="0.25">
      <c r="A83" t="s">
        <v>179</v>
      </c>
      <c r="B83" s="10">
        <v>43.967228759999998</v>
      </c>
      <c r="C83" s="10">
        <v>0</v>
      </c>
      <c r="D83" s="4"/>
      <c r="E83" s="4"/>
      <c r="F83" s="1"/>
      <c r="G83" s="1"/>
      <c r="H83" s="1"/>
      <c r="I83" s="1"/>
      <c r="J83" s="10">
        <f t="shared" si="2"/>
        <v>0</v>
      </c>
      <c r="K83" s="10">
        <f t="shared" si="3"/>
        <v>0</v>
      </c>
      <c r="R83" s="33"/>
      <c r="S83" s="33"/>
    </row>
    <row r="84" spans="1:19" s="2" customFormat="1" x14ac:dyDescent="0.25">
      <c r="A84" t="s">
        <v>180</v>
      </c>
      <c r="B84" s="10">
        <v>49.604052960000004</v>
      </c>
      <c r="C84" s="10">
        <v>0</v>
      </c>
      <c r="D84" s="4"/>
      <c r="E84" s="4"/>
      <c r="F84" s="1"/>
      <c r="G84" s="1"/>
      <c r="H84" s="1"/>
      <c r="I84" s="1"/>
      <c r="J84" s="10">
        <f t="shared" si="2"/>
        <v>0</v>
      </c>
      <c r="K84" s="10">
        <f t="shared" si="3"/>
        <v>0</v>
      </c>
      <c r="R84" s="33"/>
      <c r="S84" s="33"/>
    </row>
    <row r="85" spans="1:19" s="2" customFormat="1" x14ac:dyDescent="0.25">
      <c r="A85" t="s">
        <v>181</v>
      </c>
      <c r="B85" s="10">
        <v>62.005066199999995</v>
      </c>
      <c r="C85" s="10">
        <v>0</v>
      </c>
      <c r="D85" s="4"/>
      <c r="E85" s="4"/>
      <c r="F85" s="1"/>
      <c r="G85" s="1"/>
      <c r="H85" s="1"/>
      <c r="I85" s="1"/>
      <c r="J85" s="10">
        <f t="shared" si="2"/>
        <v>0</v>
      </c>
      <c r="K85" s="10">
        <f t="shared" si="3"/>
        <v>0</v>
      </c>
      <c r="R85" s="33"/>
      <c r="S85" s="33"/>
    </row>
    <row r="86" spans="1:19" s="2" customFormat="1" x14ac:dyDescent="0.25">
      <c r="A86" t="s">
        <v>8</v>
      </c>
      <c r="B86" s="10">
        <v>0</v>
      </c>
      <c r="C86" s="33">
        <v>0</v>
      </c>
      <c r="D86" s="7" t="s">
        <v>99</v>
      </c>
      <c r="E86" s="8" t="s">
        <v>100</v>
      </c>
      <c r="F86" s="20" t="s">
        <v>226</v>
      </c>
      <c r="G86" s="20" t="s">
        <v>163</v>
      </c>
      <c r="H86" s="20" t="s">
        <v>164</v>
      </c>
      <c r="I86" s="21" t="s">
        <v>165</v>
      </c>
      <c r="J86" s="10"/>
      <c r="K86" s="10"/>
      <c r="R86" s="33"/>
      <c r="S86" s="33"/>
    </row>
    <row r="87" spans="1:19" s="2" customFormat="1" x14ac:dyDescent="0.25">
      <c r="A87" t="s">
        <v>63</v>
      </c>
      <c r="B87" s="10">
        <v>22.547296800000002</v>
      </c>
      <c r="C87" s="40">
        <v>36.075674880000001</v>
      </c>
      <c r="D87" s="4"/>
      <c r="E87" s="4"/>
      <c r="F87" s="4"/>
      <c r="G87" s="4">
        <v>0</v>
      </c>
      <c r="H87" s="4"/>
      <c r="I87" s="4"/>
      <c r="J87" s="10">
        <f t="shared" si="2"/>
        <v>0</v>
      </c>
      <c r="K87" s="10">
        <f t="shared" si="3"/>
        <v>0</v>
      </c>
      <c r="R87" s="33"/>
      <c r="S87" s="33"/>
    </row>
    <row r="88" spans="1:19" s="2" customFormat="1" x14ac:dyDescent="0.25">
      <c r="A88" t="s">
        <v>64</v>
      </c>
      <c r="B88" s="10">
        <v>24.802026480000002</v>
      </c>
      <c r="C88" s="40">
        <v>39.457769399999997</v>
      </c>
      <c r="D88" s="4"/>
      <c r="E88" s="4"/>
      <c r="F88" s="4"/>
      <c r="G88" s="4"/>
      <c r="H88" s="4">
        <v>0</v>
      </c>
      <c r="I88" s="4"/>
      <c r="J88" s="10">
        <f t="shared" si="2"/>
        <v>0</v>
      </c>
      <c r="K88" s="10">
        <f t="shared" si="3"/>
        <v>0</v>
      </c>
      <c r="R88" s="33"/>
      <c r="S88" s="33"/>
    </row>
    <row r="89" spans="1:19" s="2" customFormat="1" x14ac:dyDescent="0.25">
      <c r="A89" t="s">
        <v>65</v>
      </c>
      <c r="B89" s="10">
        <v>27.056756159999996</v>
      </c>
      <c r="C89" s="40">
        <v>41.712499080000001</v>
      </c>
      <c r="D89" s="4"/>
      <c r="E89" s="4"/>
      <c r="F89" s="4"/>
      <c r="G89" s="4"/>
      <c r="H89" s="4"/>
      <c r="I89" s="4"/>
      <c r="J89" s="10">
        <f t="shared" si="2"/>
        <v>0</v>
      </c>
      <c r="K89" s="10">
        <f t="shared" si="3"/>
        <v>0</v>
      </c>
      <c r="R89" s="33"/>
      <c r="S89" s="33"/>
    </row>
    <row r="90" spans="1:19" s="2" customFormat="1" x14ac:dyDescent="0.25">
      <c r="A90" t="s">
        <v>66</v>
      </c>
      <c r="B90" s="10">
        <v>28.184120999999998</v>
      </c>
      <c r="C90" s="40">
        <v>45.094593600000003</v>
      </c>
      <c r="D90" s="4"/>
      <c r="E90" s="4"/>
      <c r="F90" s="4"/>
      <c r="G90" s="4"/>
      <c r="H90" s="4"/>
      <c r="I90" s="4"/>
      <c r="J90" s="10">
        <f t="shared" si="2"/>
        <v>0</v>
      </c>
      <c r="K90" s="10">
        <f t="shared" si="3"/>
        <v>0</v>
      </c>
      <c r="R90" s="33"/>
      <c r="S90" s="33"/>
    </row>
    <row r="91" spans="1:19" s="2" customFormat="1" x14ac:dyDescent="0.25">
      <c r="A91" t="s">
        <v>67</v>
      </c>
      <c r="B91" s="10">
        <v>32.693580359999999</v>
      </c>
      <c r="C91" s="40">
        <v>49.604052960000004</v>
      </c>
      <c r="D91" s="4"/>
      <c r="E91" s="4"/>
      <c r="F91" s="4"/>
      <c r="G91" s="4"/>
      <c r="H91" s="4"/>
      <c r="I91" s="4"/>
      <c r="J91" s="10">
        <f t="shared" si="2"/>
        <v>0</v>
      </c>
      <c r="K91" s="10">
        <f t="shared" si="3"/>
        <v>0</v>
      </c>
      <c r="R91" s="33"/>
      <c r="S91" s="33"/>
    </row>
    <row r="92" spans="1:19" s="2" customFormat="1" x14ac:dyDescent="0.25">
      <c r="A92" t="s">
        <v>68</v>
      </c>
      <c r="B92" s="10">
        <v>36.075674880000001</v>
      </c>
      <c r="C92" s="40">
        <v>57.495606839999994</v>
      </c>
      <c r="D92" s="4"/>
      <c r="E92" s="4"/>
      <c r="F92" s="4"/>
      <c r="G92" s="4"/>
      <c r="H92" s="4"/>
      <c r="I92" s="4"/>
      <c r="J92" s="10">
        <f t="shared" si="2"/>
        <v>0</v>
      </c>
      <c r="K92" s="10">
        <f t="shared" si="3"/>
        <v>0</v>
      </c>
      <c r="R92" s="33"/>
      <c r="S92" s="33"/>
    </row>
    <row r="93" spans="1:19" s="2" customFormat="1" x14ac:dyDescent="0.25">
      <c r="A93" t="s">
        <v>128</v>
      </c>
      <c r="B93" s="10">
        <v>40.585134240000002</v>
      </c>
      <c r="C93" s="10">
        <v>0</v>
      </c>
      <c r="D93" s="4"/>
      <c r="E93" s="4"/>
      <c r="F93" s="1"/>
      <c r="G93" s="1"/>
      <c r="H93" s="1"/>
      <c r="I93" s="1"/>
      <c r="J93" s="10">
        <f t="shared" si="2"/>
        <v>0</v>
      </c>
      <c r="K93" s="10">
        <f t="shared" si="3"/>
        <v>0</v>
      </c>
      <c r="R93" s="33"/>
      <c r="S93" s="33"/>
    </row>
    <row r="94" spans="1:19" s="2" customFormat="1" x14ac:dyDescent="0.25">
      <c r="A94" t="s">
        <v>129</v>
      </c>
      <c r="B94" s="10">
        <v>46.221958440000002</v>
      </c>
      <c r="C94" s="10">
        <v>0</v>
      </c>
      <c r="D94" s="4"/>
      <c r="E94" s="4"/>
      <c r="G94" s="1"/>
      <c r="H94" s="1"/>
      <c r="I94" s="1"/>
      <c r="J94" s="10">
        <f t="shared" si="2"/>
        <v>0</v>
      </c>
      <c r="K94" s="10">
        <f t="shared" si="3"/>
        <v>0</v>
      </c>
      <c r="R94" s="33"/>
      <c r="S94" s="33"/>
    </row>
    <row r="95" spans="1:19" s="2" customFormat="1" x14ac:dyDescent="0.25">
      <c r="A95" t="s">
        <v>130</v>
      </c>
      <c r="B95" s="10">
        <v>49.604052960000004</v>
      </c>
      <c r="C95" s="10">
        <v>0</v>
      </c>
      <c r="D95" s="4"/>
      <c r="E95" s="4"/>
      <c r="F95" s="1"/>
      <c r="G95" s="1"/>
      <c r="H95" s="1"/>
      <c r="I95" s="1"/>
      <c r="J95" s="10">
        <f t="shared" si="2"/>
        <v>0</v>
      </c>
      <c r="K95" s="10">
        <f t="shared" si="3"/>
        <v>0</v>
      </c>
      <c r="R95" s="33"/>
      <c r="S95" s="33"/>
    </row>
    <row r="96" spans="1:19" s="2" customFormat="1" x14ac:dyDescent="0.25">
      <c r="A96" t="s">
        <v>131</v>
      </c>
      <c r="B96" s="10">
        <v>56.368241999999995</v>
      </c>
      <c r="C96" s="10">
        <v>0</v>
      </c>
      <c r="D96" s="4"/>
      <c r="E96" s="4"/>
      <c r="F96" s="1"/>
      <c r="G96" s="1"/>
      <c r="H96" s="1"/>
      <c r="I96" s="1"/>
      <c r="J96" s="10">
        <f t="shared" si="2"/>
        <v>0</v>
      </c>
      <c r="K96" s="10">
        <f t="shared" si="3"/>
        <v>0</v>
      </c>
      <c r="R96" s="33"/>
      <c r="S96" s="33"/>
    </row>
    <row r="97" spans="1:19" s="2" customFormat="1" x14ac:dyDescent="0.25">
      <c r="A97" t="s">
        <v>132</v>
      </c>
      <c r="B97" s="10">
        <v>71.023984920000004</v>
      </c>
      <c r="C97" s="10">
        <v>0</v>
      </c>
      <c r="D97" s="4"/>
      <c r="E97" s="4"/>
      <c r="F97" s="1"/>
      <c r="G97" s="1"/>
      <c r="H97" s="1"/>
      <c r="I97" s="1"/>
      <c r="J97" s="10">
        <f t="shared" si="2"/>
        <v>0</v>
      </c>
      <c r="K97" s="10">
        <f t="shared" si="3"/>
        <v>0</v>
      </c>
      <c r="R97" s="33"/>
      <c r="S97" s="33"/>
    </row>
    <row r="98" spans="1:19" s="2" customFormat="1" x14ac:dyDescent="0.25">
      <c r="A98" t="s">
        <v>8</v>
      </c>
      <c r="B98" s="10">
        <v>0</v>
      </c>
      <c r="C98" s="33">
        <v>0</v>
      </c>
      <c r="D98" s="7" t="s">
        <v>99</v>
      </c>
      <c r="E98" s="8" t="s">
        <v>100</v>
      </c>
      <c r="F98" s="8" t="s">
        <v>226</v>
      </c>
      <c r="G98" s="8" t="s">
        <v>163</v>
      </c>
      <c r="H98" s="8" t="s">
        <v>164</v>
      </c>
      <c r="I98" s="9" t="s">
        <v>165</v>
      </c>
      <c r="J98" s="10"/>
      <c r="K98" s="10"/>
      <c r="R98" s="33"/>
      <c r="S98" s="33"/>
    </row>
    <row r="99" spans="1:19" s="2" customFormat="1" x14ac:dyDescent="0.25">
      <c r="A99" t="s">
        <v>69</v>
      </c>
      <c r="B99" s="10">
        <v>23.67466164</v>
      </c>
      <c r="C99" s="40">
        <v>36.075674880000001</v>
      </c>
      <c r="D99" s="4"/>
      <c r="E99" s="4"/>
      <c r="F99" s="4"/>
      <c r="G99" s="4">
        <v>0</v>
      </c>
      <c r="H99" s="4"/>
      <c r="I99" s="4"/>
      <c r="J99" s="10">
        <f t="shared" si="2"/>
        <v>0</v>
      </c>
      <c r="K99" s="10">
        <f t="shared" si="3"/>
        <v>0</v>
      </c>
      <c r="R99" s="33"/>
      <c r="S99" s="33"/>
    </row>
    <row r="100" spans="1:19" s="2" customFormat="1" x14ac:dyDescent="0.25">
      <c r="A100" t="s">
        <v>70</v>
      </c>
      <c r="B100" s="10">
        <v>25.929391320000001</v>
      </c>
      <c r="C100" s="40">
        <v>38.330404559999998</v>
      </c>
      <c r="D100" s="4"/>
      <c r="E100" s="4"/>
      <c r="F100" s="4"/>
      <c r="G100" s="4"/>
      <c r="H100" s="4">
        <v>0</v>
      </c>
      <c r="I100" s="4"/>
      <c r="J100" s="10">
        <f t="shared" si="2"/>
        <v>0</v>
      </c>
      <c r="K100" s="10">
        <f t="shared" si="3"/>
        <v>0</v>
      </c>
      <c r="R100" s="33"/>
      <c r="S100" s="33"/>
    </row>
    <row r="101" spans="1:19" s="2" customFormat="1" x14ac:dyDescent="0.25">
      <c r="A101" t="s">
        <v>71</v>
      </c>
      <c r="B101" s="10">
        <v>28.184120999999998</v>
      </c>
      <c r="C101" s="40">
        <v>42.839863919999999</v>
      </c>
      <c r="D101" s="4"/>
      <c r="E101" s="4"/>
      <c r="F101" s="4"/>
      <c r="G101" s="4"/>
      <c r="H101" s="4"/>
      <c r="I101" s="4"/>
      <c r="J101" s="10">
        <f t="shared" si="2"/>
        <v>0</v>
      </c>
      <c r="K101" s="10">
        <f t="shared" si="3"/>
        <v>0</v>
      </c>
      <c r="R101" s="33"/>
      <c r="S101" s="33"/>
    </row>
    <row r="102" spans="1:19" s="2" customFormat="1" x14ac:dyDescent="0.25">
      <c r="A102" t="s">
        <v>72</v>
      </c>
      <c r="B102" s="10">
        <v>29.311485839999996</v>
      </c>
      <c r="C102" s="40">
        <v>47.34932328</v>
      </c>
      <c r="D102" s="4"/>
      <c r="E102" s="4"/>
      <c r="F102" s="4"/>
      <c r="G102" s="4"/>
      <c r="H102" s="4"/>
      <c r="I102" s="4"/>
      <c r="J102" s="10">
        <f t="shared" si="2"/>
        <v>0</v>
      </c>
      <c r="K102" s="10">
        <f t="shared" si="3"/>
        <v>0</v>
      </c>
      <c r="R102" s="33"/>
      <c r="S102" s="33"/>
    </row>
    <row r="103" spans="1:19" s="2" customFormat="1" x14ac:dyDescent="0.25">
      <c r="A103" t="s">
        <v>73</v>
      </c>
      <c r="B103" s="10">
        <v>33.820945199999997</v>
      </c>
      <c r="C103" s="40">
        <v>50.731417800000003</v>
      </c>
      <c r="D103" s="4"/>
      <c r="E103" s="4"/>
      <c r="F103" s="4"/>
      <c r="G103" s="4"/>
      <c r="H103" s="4"/>
      <c r="I103" s="4"/>
      <c r="J103" s="10">
        <f t="shared" si="2"/>
        <v>0</v>
      </c>
      <c r="K103" s="10">
        <f t="shared" si="3"/>
        <v>0</v>
      </c>
      <c r="R103" s="33"/>
      <c r="S103" s="33"/>
    </row>
    <row r="104" spans="1:19" s="2" customFormat="1" x14ac:dyDescent="0.25">
      <c r="A104" t="s">
        <v>74</v>
      </c>
      <c r="B104" s="10">
        <v>37.20303972</v>
      </c>
      <c r="C104" s="40">
        <v>58.622971679999992</v>
      </c>
      <c r="D104" s="4"/>
      <c r="E104" s="4"/>
      <c r="F104" s="4"/>
      <c r="G104" s="4"/>
      <c r="H104" s="4"/>
      <c r="I104" s="4"/>
      <c r="J104" s="10">
        <f t="shared" si="2"/>
        <v>0</v>
      </c>
      <c r="K104" s="10">
        <f t="shared" si="3"/>
        <v>0</v>
      </c>
      <c r="R104" s="33"/>
      <c r="S104" s="33"/>
    </row>
    <row r="105" spans="1:19" s="2" customFormat="1" x14ac:dyDescent="0.25">
      <c r="A105" t="s">
        <v>133</v>
      </c>
      <c r="B105" s="10">
        <v>0</v>
      </c>
      <c r="C105" s="10">
        <v>0</v>
      </c>
      <c r="D105" s="37"/>
      <c r="E105" s="12"/>
      <c r="F105" s="1"/>
      <c r="G105" s="1"/>
      <c r="H105" s="1"/>
      <c r="I105" s="1"/>
      <c r="J105" s="10">
        <f t="shared" si="2"/>
        <v>0</v>
      </c>
      <c r="K105" s="10">
        <f t="shared" si="3"/>
        <v>0</v>
      </c>
      <c r="R105" s="33"/>
      <c r="S105" s="33"/>
    </row>
    <row r="106" spans="1:19" s="2" customFormat="1" x14ac:dyDescent="0.25">
      <c r="A106" t="s">
        <v>134</v>
      </c>
      <c r="B106" s="10">
        <v>0</v>
      </c>
      <c r="C106" s="10">
        <v>0</v>
      </c>
      <c r="D106" s="37"/>
      <c r="E106" s="12"/>
      <c r="G106" s="1"/>
      <c r="H106" s="1"/>
      <c r="I106" s="1"/>
      <c r="J106" s="10">
        <f t="shared" si="2"/>
        <v>0</v>
      </c>
      <c r="K106" s="10">
        <f t="shared" si="3"/>
        <v>0</v>
      </c>
      <c r="R106" s="33"/>
      <c r="S106" s="33"/>
    </row>
    <row r="107" spans="1:19" s="2" customFormat="1" x14ac:dyDescent="0.25">
      <c r="A107" t="s">
        <v>135</v>
      </c>
      <c r="B107" s="10">
        <v>0</v>
      </c>
      <c r="C107" s="10">
        <v>0</v>
      </c>
      <c r="D107" s="37"/>
      <c r="E107" s="12"/>
      <c r="F107" s="1"/>
      <c r="G107" s="1"/>
      <c r="H107" s="1"/>
      <c r="I107" s="1"/>
      <c r="J107" s="10">
        <f t="shared" si="2"/>
        <v>0</v>
      </c>
      <c r="K107" s="10">
        <f t="shared" si="3"/>
        <v>0</v>
      </c>
      <c r="R107" s="33"/>
      <c r="S107" s="33"/>
    </row>
    <row r="108" spans="1:19" s="2" customFormat="1" x14ac:dyDescent="0.25">
      <c r="A108" t="s">
        <v>136</v>
      </c>
      <c r="B108" s="10">
        <v>0</v>
      </c>
      <c r="C108" s="10">
        <v>0</v>
      </c>
      <c r="D108" s="37"/>
      <c r="E108" s="12"/>
      <c r="F108" s="1"/>
      <c r="G108" s="1"/>
      <c r="H108" s="1"/>
      <c r="I108" s="1"/>
      <c r="J108" s="10">
        <f t="shared" si="2"/>
        <v>0</v>
      </c>
      <c r="K108" s="10">
        <f t="shared" si="3"/>
        <v>0</v>
      </c>
      <c r="R108" s="33"/>
      <c r="S108" s="33"/>
    </row>
    <row r="109" spans="1:19" s="2" customFormat="1" x14ac:dyDescent="0.25">
      <c r="A109" t="s">
        <v>137</v>
      </c>
      <c r="B109" s="10">
        <v>0</v>
      </c>
      <c r="C109" s="10">
        <v>0</v>
      </c>
      <c r="D109" s="37"/>
      <c r="E109" s="12"/>
      <c r="F109" s="1"/>
      <c r="G109" s="1"/>
      <c r="H109" s="1"/>
      <c r="I109" s="1"/>
      <c r="J109" s="10">
        <f t="shared" si="2"/>
        <v>0</v>
      </c>
      <c r="K109" s="10">
        <f t="shared" si="3"/>
        <v>0</v>
      </c>
      <c r="R109" s="33"/>
      <c r="S109" s="33"/>
    </row>
    <row r="110" spans="1:19" s="2" customFormat="1" x14ac:dyDescent="0.25">
      <c r="A110" t="s">
        <v>8</v>
      </c>
      <c r="B110" s="10">
        <v>0</v>
      </c>
      <c r="C110" s="33">
        <v>0</v>
      </c>
      <c r="D110" s="7" t="s">
        <v>99</v>
      </c>
      <c r="E110" s="8" t="s">
        <v>100</v>
      </c>
      <c r="F110" s="8" t="s">
        <v>226</v>
      </c>
      <c r="G110" s="8" t="s">
        <v>163</v>
      </c>
      <c r="H110" s="8" t="s">
        <v>164</v>
      </c>
      <c r="I110" s="9" t="s">
        <v>165</v>
      </c>
      <c r="J110" s="10"/>
      <c r="K110" s="10"/>
      <c r="R110" s="33"/>
      <c r="S110" s="33"/>
    </row>
    <row r="111" spans="1:19" s="2" customFormat="1" x14ac:dyDescent="0.25">
      <c r="A111" t="s">
        <v>75</v>
      </c>
      <c r="B111" s="10">
        <v>24.802026480000002</v>
      </c>
      <c r="C111" s="40">
        <v>38.330404559999998</v>
      </c>
      <c r="D111" s="4"/>
      <c r="E111" s="4"/>
      <c r="F111" s="4"/>
      <c r="G111" s="4">
        <v>0</v>
      </c>
      <c r="H111" s="4"/>
      <c r="I111" s="4"/>
      <c r="J111" s="10">
        <f t="shared" si="2"/>
        <v>0</v>
      </c>
      <c r="K111" s="10">
        <f t="shared" si="3"/>
        <v>0</v>
      </c>
      <c r="R111" s="33"/>
      <c r="S111" s="33"/>
    </row>
    <row r="112" spans="1:19" s="2" customFormat="1" x14ac:dyDescent="0.25">
      <c r="A112" t="s">
        <v>76</v>
      </c>
      <c r="B112" s="10">
        <v>27.056756159999996</v>
      </c>
      <c r="C112" s="40">
        <v>40.585134240000002</v>
      </c>
      <c r="D112" s="4"/>
      <c r="E112" s="4"/>
      <c r="F112" s="4"/>
      <c r="G112" s="4"/>
      <c r="H112" s="4">
        <v>0</v>
      </c>
      <c r="I112" s="4"/>
      <c r="J112" s="10">
        <f t="shared" si="2"/>
        <v>0</v>
      </c>
      <c r="K112" s="10">
        <f t="shared" si="3"/>
        <v>0</v>
      </c>
      <c r="R112" s="33"/>
      <c r="S112" s="33"/>
    </row>
    <row r="113" spans="1:19" s="2" customFormat="1" x14ac:dyDescent="0.25">
      <c r="A113" t="s">
        <v>77</v>
      </c>
      <c r="B113" s="10">
        <v>29.311485839999996</v>
      </c>
      <c r="C113" s="40">
        <v>45.094593600000003</v>
      </c>
      <c r="D113" s="4"/>
      <c r="E113" s="4"/>
      <c r="F113" s="4"/>
      <c r="G113" s="4"/>
      <c r="H113" s="4"/>
      <c r="I113" s="4"/>
      <c r="J113" s="10">
        <f t="shared" si="2"/>
        <v>0</v>
      </c>
      <c r="K113" s="10">
        <f t="shared" si="3"/>
        <v>0</v>
      </c>
      <c r="R113" s="33"/>
      <c r="S113" s="33"/>
    </row>
    <row r="114" spans="1:19" s="2" customFormat="1" x14ac:dyDescent="0.25">
      <c r="A114" t="s">
        <v>78</v>
      </c>
      <c r="B114" s="10">
        <v>31.566215519999997</v>
      </c>
      <c r="C114" s="40">
        <v>49.604052960000004</v>
      </c>
      <c r="D114" s="4"/>
      <c r="E114" s="4"/>
      <c r="F114" s="4"/>
      <c r="G114" s="4"/>
      <c r="H114" s="4"/>
      <c r="I114" s="4"/>
      <c r="J114" s="10">
        <f t="shared" si="2"/>
        <v>0</v>
      </c>
      <c r="K114" s="10">
        <f t="shared" si="3"/>
        <v>0</v>
      </c>
      <c r="R114" s="33"/>
      <c r="S114" s="33"/>
    </row>
    <row r="115" spans="1:19" s="2" customFormat="1" x14ac:dyDescent="0.25">
      <c r="A115" t="s">
        <v>79</v>
      </c>
      <c r="B115" s="10">
        <v>34.948310039999996</v>
      </c>
      <c r="C115" s="40">
        <v>52.98614748</v>
      </c>
      <c r="D115" s="4"/>
      <c r="E115" s="4"/>
      <c r="F115" s="4"/>
      <c r="G115" s="4"/>
      <c r="H115" s="4"/>
      <c r="I115" s="4"/>
      <c r="J115" s="10">
        <f t="shared" si="2"/>
        <v>0</v>
      </c>
      <c r="K115" s="10">
        <f t="shared" si="3"/>
        <v>0</v>
      </c>
      <c r="R115" s="33"/>
      <c r="S115" s="33"/>
    </row>
    <row r="116" spans="1:19" s="2" customFormat="1" x14ac:dyDescent="0.25">
      <c r="A116" t="s">
        <v>80</v>
      </c>
      <c r="B116" s="10">
        <v>39.457769399999997</v>
      </c>
      <c r="C116" s="40">
        <v>60.877701359999996</v>
      </c>
      <c r="D116" s="4"/>
      <c r="E116" s="4"/>
      <c r="F116" s="4"/>
      <c r="G116" s="4"/>
      <c r="H116" s="4"/>
      <c r="I116" s="4"/>
      <c r="J116" s="10">
        <f t="shared" si="2"/>
        <v>0</v>
      </c>
      <c r="K116" s="10">
        <f t="shared" si="3"/>
        <v>0</v>
      </c>
      <c r="R116" s="33"/>
      <c r="S116" s="33"/>
    </row>
    <row r="117" spans="1:19" s="2" customFormat="1" x14ac:dyDescent="0.25">
      <c r="A117" t="s">
        <v>138</v>
      </c>
      <c r="B117" s="10">
        <v>42.839863919999999</v>
      </c>
      <c r="C117" s="10">
        <v>0</v>
      </c>
      <c r="D117" s="4"/>
      <c r="E117" s="4"/>
      <c r="F117" s="1"/>
      <c r="G117" s="1"/>
      <c r="H117" s="1"/>
      <c r="I117" s="1"/>
      <c r="J117" s="10">
        <f t="shared" si="2"/>
        <v>0</v>
      </c>
      <c r="K117" s="10">
        <f t="shared" si="3"/>
        <v>0</v>
      </c>
      <c r="R117" s="33"/>
      <c r="S117" s="33"/>
    </row>
    <row r="118" spans="1:19" s="2" customFormat="1" x14ac:dyDescent="0.25">
      <c r="A118" t="s">
        <v>139</v>
      </c>
      <c r="B118" s="10">
        <v>49.604052960000004</v>
      </c>
      <c r="C118" s="10">
        <v>0</v>
      </c>
      <c r="D118" s="4"/>
      <c r="E118" s="4"/>
      <c r="G118" s="1"/>
      <c r="H118" s="1"/>
      <c r="I118" s="1"/>
      <c r="J118" s="10">
        <f t="shared" si="2"/>
        <v>0</v>
      </c>
      <c r="K118" s="10">
        <f t="shared" si="3"/>
        <v>0</v>
      </c>
      <c r="R118" s="33"/>
      <c r="S118" s="33"/>
    </row>
    <row r="119" spans="1:19" s="2" customFormat="1" x14ac:dyDescent="0.25">
      <c r="A119" t="s">
        <v>140</v>
      </c>
      <c r="B119" s="10">
        <v>52.98614748</v>
      </c>
      <c r="C119" s="10">
        <v>0</v>
      </c>
      <c r="D119" s="4"/>
      <c r="E119" s="4"/>
      <c r="F119" s="1"/>
      <c r="G119" s="1"/>
      <c r="H119" s="1"/>
      <c r="I119" s="1"/>
      <c r="J119" s="10">
        <f t="shared" si="2"/>
        <v>0</v>
      </c>
      <c r="K119" s="10">
        <f t="shared" si="3"/>
        <v>0</v>
      </c>
      <c r="R119" s="33"/>
      <c r="S119" s="33"/>
    </row>
    <row r="120" spans="1:19" s="2" customFormat="1" x14ac:dyDescent="0.25">
      <c r="A120" t="s">
        <v>141</v>
      </c>
      <c r="B120" s="10">
        <v>59.750336519999998</v>
      </c>
      <c r="C120" s="10">
        <v>0</v>
      </c>
      <c r="D120" s="4"/>
      <c r="E120" s="4"/>
      <c r="F120" s="1"/>
      <c r="G120" s="1"/>
      <c r="H120" s="1"/>
      <c r="I120" s="1"/>
      <c r="J120" s="10">
        <f t="shared" si="2"/>
        <v>0</v>
      </c>
      <c r="K120" s="10">
        <f t="shared" si="3"/>
        <v>0</v>
      </c>
      <c r="R120" s="33"/>
      <c r="S120" s="33"/>
    </row>
    <row r="121" spans="1:19" s="2" customFormat="1" x14ac:dyDescent="0.25">
      <c r="A121" t="s">
        <v>142</v>
      </c>
      <c r="B121" s="10">
        <v>75.533444279999998</v>
      </c>
      <c r="C121" s="10">
        <v>0</v>
      </c>
      <c r="D121" s="4"/>
      <c r="E121" s="4"/>
      <c r="F121" s="1"/>
      <c r="G121" s="1"/>
      <c r="H121" s="1"/>
      <c r="I121" s="1"/>
      <c r="J121" s="10">
        <f t="shared" si="2"/>
        <v>0</v>
      </c>
      <c r="K121" s="10">
        <f t="shared" si="3"/>
        <v>0</v>
      </c>
      <c r="R121" s="33"/>
      <c r="S121" s="33"/>
    </row>
    <row r="122" spans="1:19" s="2" customFormat="1" x14ac:dyDescent="0.25">
      <c r="A122"/>
      <c r="B122" s="10">
        <v>0</v>
      </c>
      <c r="C122" s="33">
        <v>0</v>
      </c>
      <c r="D122" s="7" t="s">
        <v>99</v>
      </c>
      <c r="E122" s="8" t="s">
        <v>100</v>
      </c>
      <c r="F122" s="8" t="s">
        <v>226</v>
      </c>
      <c r="G122" s="8" t="s">
        <v>163</v>
      </c>
      <c r="H122" s="8" t="s">
        <v>164</v>
      </c>
      <c r="I122" s="9" t="s">
        <v>165</v>
      </c>
      <c r="J122" s="10"/>
      <c r="K122" s="10"/>
      <c r="R122" s="33"/>
      <c r="S122" s="33"/>
    </row>
    <row r="123" spans="1:19" s="2" customFormat="1" x14ac:dyDescent="0.25">
      <c r="A123" t="s">
        <v>81</v>
      </c>
      <c r="B123" s="10">
        <v>25.929391320000001</v>
      </c>
      <c r="C123" s="40">
        <v>40.585134240000002</v>
      </c>
      <c r="D123" s="4"/>
      <c r="E123" s="4"/>
      <c r="F123" s="4"/>
      <c r="G123" s="4">
        <v>0</v>
      </c>
      <c r="H123" s="4"/>
      <c r="I123" s="4"/>
      <c r="J123" s="10">
        <f t="shared" si="2"/>
        <v>0</v>
      </c>
      <c r="K123" s="10">
        <f t="shared" si="3"/>
        <v>0</v>
      </c>
      <c r="R123" s="33"/>
      <c r="S123" s="33"/>
    </row>
    <row r="124" spans="1:19" s="2" customFormat="1" x14ac:dyDescent="0.25">
      <c r="A124" t="s">
        <v>82</v>
      </c>
      <c r="B124" s="10">
        <v>28.184120999999998</v>
      </c>
      <c r="C124" s="40">
        <v>43.967228759999998</v>
      </c>
      <c r="D124" s="4"/>
      <c r="E124" s="4"/>
      <c r="F124" s="4"/>
      <c r="G124" s="4"/>
      <c r="H124" s="4">
        <v>0</v>
      </c>
      <c r="I124" s="4"/>
      <c r="J124" s="10">
        <f t="shared" si="2"/>
        <v>0</v>
      </c>
      <c r="K124" s="10">
        <f t="shared" si="3"/>
        <v>0</v>
      </c>
      <c r="R124" s="33"/>
      <c r="S124" s="33"/>
    </row>
    <row r="125" spans="1:19" s="2" customFormat="1" x14ac:dyDescent="0.25">
      <c r="A125" t="s">
        <v>83</v>
      </c>
      <c r="B125" s="10">
        <v>32.693580359999999</v>
      </c>
      <c r="C125" s="40">
        <v>48.476688119999999</v>
      </c>
      <c r="D125" s="4"/>
      <c r="E125" s="4"/>
      <c r="F125" s="4"/>
      <c r="G125" s="4"/>
      <c r="H125" s="4"/>
      <c r="I125" s="4"/>
      <c r="J125" s="10">
        <f t="shared" si="2"/>
        <v>0</v>
      </c>
      <c r="K125" s="10">
        <f t="shared" si="3"/>
        <v>0</v>
      </c>
      <c r="R125" s="33"/>
      <c r="S125" s="33"/>
    </row>
    <row r="126" spans="1:19" s="2" customFormat="1" x14ac:dyDescent="0.25">
      <c r="A126" t="s">
        <v>84</v>
      </c>
      <c r="B126" s="10">
        <v>36.075674880000001</v>
      </c>
      <c r="C126" s="40">
        <v>54.113512319999991</v>
      </c>
      <c r="D126" s="4"/>
      <c r="E126" s="4"/>
      <c r="F126" s="4"/>
      <c r="G126" s="4"/>
      <c r="H126" s="4"/>
      <c r="I126" s="4"/>
      <c r="J126" s="10">
        <f t="shared" si="2"/>
        <v>0</v>
      </c>
      <c r="K126" s="10">
        <f t="shared" si="3"/>
        <v>0</v>
      </c>
      <c r="R126" s="33"/>
      <c r="S126" s="33"/>
    </row>
    <row r="127" spans="1:19" s="2" customFormat="1" x14ac:dyDescent="0.25">
      <c r="A127" t="s">
        <v>85</v>
      </c>
      <c r="B127" s="10">
        <v>38.330404559999998</v>
      </c>
      <c r="C127" s="40">
        <v>57.495606839999994</v>
      </c>
      <c r="D127" s="4"/>
      <c r="E127" s="4"/>
      <c r="F127" s="4"/>
      <c r="G127" s="4"/>
      <c r="H127" s="4"/>
      <c r="I127" s="4"/>
      <c r="J127" s="10">
        <f t="shared" si="2"/>
        <v>0</v>
      </c>
      <c r="K127" s="10">
        <f t="shared" si="3"/>
        <v>0</v>
      </c>
      <c r="R127" s="33"/>
      <c r="S127" s="33"/>
    </row>
    <row r="128" spans="1:19" s="2" customFormat="1" x14ac:dyDescent="0.25">
      <c r="A128" t="s">
        <v>86</v>
      </c>
      <c r="B128" s="10">
        <v>46.221958440000002</v>
      </c>
      <c r="C128" s="40">
        <v>66.514525559999996</v>
      </c>
      <c r="D128" s="4"/>
      <c r="E128" s="4"/>
      <c r="F128" s="4"/>
      <c r="G128" s="4"/>
      <c r="H128" s="4"/>
      <c r="I128" s="4"/>
      <c r="J128" s="10">
        <f t="shared" si="2"/>
        <v>0</v>
      </c>
      <c r="K128" s="10">
        <f t="shared" si="3"/>
        <v>0</v>
      </c>
      <c r="R128" s="33"/>
      <c r="S128" s="33"/>
    </row>
    <row r="129" spans="1:19" s="2" customFormat="1" x14ac:dyDescent="0.25">
      <c r="A129" t="s">
        <v>143</v>
      </c>
      <c r="B129" s="10">
        <v>49.604052960000004</v>
      </c>
      <c r="C129" s="10">
        <v>0</v>
      </c>
      <c r="D129" s="4"/>
      <c r="E129" s="4"/>
      <c r="F129" s="1"/>
      <c r="G129" s="1"/>
      <c r="H129" s="1"/>
      <c r="I129" s="1"/>
      <c r="J129" s="10">
        <f t="shared" si="2"/>
        <v>0</v>
      </c>
      <c r="K129" s="10">
        <f t="shared" si="3"/>
        <v>0</v>
      </c>
      <c r="R129" s="33"/>
      <c r="S129" s="33"/>
    </row>
    <row r="130" spans="1:19" s="2" customFormat="1" x14ac:dyDescent="0.25">
      <c r="A130" t="s">
        <v>144</v>
      </c>
      <c r="B130" s="10">
        <v>52.98614748</v>
      </c>
      <c r="C130" s="10">
        <v>0</v>
      </c>
      <c r="D130" s="4"/>
      <c r="E130" s="4"/>
      <c r="G130" s="1"/>
      <c r="H130" s="1"/>
      <c r="I130" s="1"/>
      <c r="J130" s="10">
        <f t="shared" si="2"/>
        <v>0</v>
      </c>
      <c r="K130" s="10">
        <f t="shared" si="3"/>
        <v>0</v>
      </c>
      <c r="R130" s="33"/>
      <c r="S130" s="33"/>
    </row>
    <row r="131" spans="1:19" s="2" customFormat="1" x14ac:dyDescent="0.25">
      <c r="A131" t="s">
        <v>145</v>
      </c>
      <c r="B131" s="10">
        <v>57.495606839999994</v>
      </c>
      <c r="C131" s="10">
        <v>0</v>
      </c>
      <c r="D131" s="4"/>
      <c r="E131" s="4"/>
      <c r="F131" s="1"/>
      <c r="G131" s="1"/>
      <c r="H131" s="1"/>
      <c r="I131" s="1"/>
      <c r="J131" s="10">
        <f t="shared" si="2"/>
        <v>0</v>
      </c>
      <c r="K131" s="10">
        <f t="shared" si="3"/>
        <v>0</v>
      </c>
      <c r="R131" s="33"/>
      <c r="S131" s="33"/>
    </row>
    <row r="132" spans="1:19" s="2" customFormat="1" x14ac:dyDescent="0.25">
      <c r="A132" t="s">
        <v>146</v>
      </c>
      <c r="B132" s="10">
        <v>64.259795879999999</v>
      </c>
      <c r="C132" s="10">
        <v>0</v>
      </c>
      <c r="D132" s="4"/>
      <c r="E132" s="4"/>
      <c r="F132" s="1"/>
      <c r="G132" s="1"/>
      <c r="H132" s="1"/>
      <c r="I132" s="1"/>
      <c r="J132" s="10">
        <f t="shared" ref="J132:J181" si="4">IFERROR((ROUND((B132*D132)+((B132*E132)*1.15),2)),"REVISAR")</f>
        <v>0</v>
      </c>
      <c r="K132" s="10">
        <f t="shared" ref="K132:K181" si="5">IFERROR((ROUND((F132*C132)+(G132*C132*1.1)+(H132*C132*1.15)+(I132*C132*1.15*1.1),2)),"REVISAR")</f>
        <v>0</v>
      </c>
      <c r="R132" s="33"/>
      <c r="S132" s="33"/>
    </row>
    <row r="133" spans="1:19" s="2" customFormat="1" x14ac:dyDescent="0.25">
      <c r="A133" t="s">
        <v>147</v>
      </c>
      <c r="B133" s="10">
        <v>81.170268480000004</v>
      </c>
      <c r="C133" s="10">
        <v>0</v>
      </c>
      <c r="D133" s="4"/>
      <c r="E133" s="4"/>
      <c r="F133" s="1"/>
      <c r="G133" s="1"/>
      <c r="H133" s="1"/>
      <c r="I133" s="1"/>
      <c r="J133" s="10">
        <f t="shared" si="4"/>
        <v>0</v>
      </c>
      <c r="K133" s="10">
        <f t="shared" si="5"/>
        <v>0</v>
      </c>
      <c r="R133" s="33"/>
      <c r="S133" s="33"/>
    </row>
    <row r="134" spans="1:19" s="2" customFormat="1" x14ac:dyDescent="0.25">
      <c r="A134"/>
      <c r="B134" s="10">
        <v>0</v>
      </c>
      <c r="C134" s="33">
        <v>0</v>
      </c>
      <c r="D134" s="7" t="s">
        <v>99</v>
      </c>
      <c r="E134" s="8" t="s">
        <v>100</v>
      </c>
      <c r="F134" s="8" t="s">
        <v>226</v>
      </c>
      <c r="G134" s="8" t="s">
        <v>163</v>
      </c>
      <c r="H134" s="8" t="s">
        <v>164</v>
      </c>
      <c r="I134" s="9" t="s">
        <v>165</v>
      </c>
      <c r="J134" s="10"/>
      <c r="K134" s="10"/>
      <c r="R134" s="33"/>
      <c r="S134" s="33"/>
    </row>
    <row r="135" spans="1:19" s="2" customFormat="1" x14ac:dyDescent="0.25">
      <c r="A135" t="s">
        <v>182</v>
      </c>
      <c r="B135" s="10">
        <v>28.184120999999998</v>
      </c>
      <c r="C135" s="40">
        <v>43.967228759999998</v>
      </c>
      <c r="D135" s="4"/>
      <c r="E135" s="4"/>
      <c r="F135" s="4"/>
      <c r="G135" s="4">
        <v>0</v>
      </c>
      <c r="H135" s="4"/>
      <c r="I135" s="4"/>
      <c r="J135" s="10">
        <f t="shared" si="4"/>
        <v>0</v>
      </c>
      <c r="K135" s="10">
        <f t="shared" si="5"/>
        <v>0</v>
      </c>
      <c r="R135" s="33"/>
      <c r="S135" s="33"/>
    </row>
    <row r="136" spans="1:19" s="2" customFormat="1" x14ac:dyDescent="0.25">
      <c r="A136" t="s">
        <v>183</v>
      </c>
      <c r="B136" s="10">
        <v>32.693580359999999</v>
      </c>
      <c r="C136" s="40">
        <v>48.476688119999999</v>
      </c>
      <c r="D136" s="4"/>
      <c r="E136" s="4"/>
      <c r="F136" s="4"/>
      <c r="G136" s="4"/>
      <c r="H136" s="4">
        <v>0</v>
      </c>
      <c r="I136" s="4"/>
      <c r="J136" s="10">
        <f t="shared" si="4"/>
        <v>0</v>
      </c>
      <c r="K136" s="10">
        <f t="shared" si="5"/>
        <v>0</v>
      </c>
      <c r="R136" s="33"/>
      <c r="S136" s="33"/>
    </row>
    <row r="137" spans="1:19" s="2" customFormat="1" x14ac:dyDescent="0.25">
      <c r="A137" t="s">
        <v>184</v>
      </c>
      <c r="B137" s="10">
        <v>38.330404559999998</v>
      </c>
      <c r="C137" s="40">
        <v>56.368241999999995</v>
      </c>
      <c r="D137" s="4"/>
      <c r="E137" s="4"/>
      <c r="F137" s="4"/>
      <c r="G137" s="4"/>
      <c r="H137" s="4"/>
      <c r="I137" s="4"/>
      <c r="J137" s="10">
        <f t="shared" si="4"/>
        <v>0</v>
      </c>
      <c r="K137" s="10">
        <f t="shared" si="5"/>
        <v>0</v>
      </c>
      <c r="R137" s="33"/>
      <c r="S137" s="33"/>
    </row>
    <row r="138" spans="1:19" s="2" customFormat="1" x14ac:dyDescent="0.25">
      <c r="A138" t="s">
        <v>185</v>
      </c>
      <c r="B138" s="10">
        <v>42.839863919999999</v>
      </c>
      <c r="C138" s="40">
        <v>63.132431039999993</v>
      </c>
      <c r="D138" s="4"/>
      <c r="E138" s="4"/>
      <c r="F138" s="4"/>
      <c r="G138" s="4"/>
      <c r="H138" s="4"/>
      <c r="I138" s="4"/>
      <c r="J138" s="10">
        <f t="shared" si="4"/>
        <v>0</v>
      </c>
      <c r="K138" s="10">
        <f t="shared" si="5"/>
        <v>0</v>
      </c>
      <c r="R138" s="33"/>
      <c r="S138" s="33"/>
    </row>
    <row r="139" spans="1:19" s="2" customFormat="1" x14ac:dyDescent="0.25">
      <c r="A139" t="s">
        <v>186</v>
      </c>
      <c r="B139" s="10">
        <v>47.34932328</v>
      </c>
      <c r="C139" s="40">
        <v>68.769255240000007</v>
      </c>
      <c r="D139" s="4"/>
      <c r="E139" s="4"/>
      <c r="F139" s="4"/>
      <c r="G139" s="4"/>
      <c r="H139" s="4"/>
      <c r="I139" s="4"/>
      <c r="J139" s="10">
        <f t="shared" si="4"/>
        <v>0</v>
      </c>
      <c r="K139" s="10">
        <f t="shared" si="5"/>
        <v>0</v>
      </c>
      <c r="R139" s="33"/>
      <c r="S139" s="33"/>
    </row>
    <row r="140" spans="1:19" s="2" customFormat="1" x14ac:dyDescent="0.25">
      <c r="A140" t="s">
        <v>187</v>
      </c>
      <c r="B140" s="10">
        <v>56.368241999999995</v>
      </c>
      <c r="C140" s="40">
        <v>81.170268480000004</v>
      </c>
      <c r="D140" s="4"/>
      <c r="E140" s="4"/>
      <c r="F140" s="4"/>
      <c r="G140" s="4"/>
      <c r="H140" s="4"/>
      <c r="I140" s="4"/>
      <c r="J140" s="10">
        <f t="shared" si="4"/>
        <v>0</v>
      </c>
      <c r="K140" s="10">
        <f t="shared" si="5"/>
        <v>0</v>
      </c>
      <c r="R140" s="33"/>
      <c r="S140" s="33"/>
    </row>
    <row r="141" spans="1:19" s="2" customFormat="1" x14ac:dyDescent="0.25">
      <c r="A141" t="s">
        <v>188</v>
      </c>
      <c r="B141" s="10">
        <v>62.005066199999995</v>
      </c>
      <c r="C141" s="10">
        <v>0</v>
      </c>
      <c r="D141" s="4"/>
      <c r="E141" s="4"/>
      <c r="F141" s="1"/>
      <c r="G141" s="1"/>
      <c r="H141" s="1"/>
      <c r="I141" s="1"/>
      <c r="J141" s="10">
        <f t="shared" si="4"/>
        <v>0</v>
      </c>
      <c r="K141" s="10">
        <f t="shared" si="5"/>
        <v>0</v>
      </c>
      <c r="R141" s="33"/>
      <c r="S141" s="33"/>
    </row>
    <row r="142" spans="1:19" s="2" customFormat="1" x14ac:dyDescent="0.25">
      <c r="A142" t="s">
        <v>189</v>
      </c>
      <c r="B142" s="10">
        <v>67.641890399999994</v>
      </c>
      <c r="C142" s="10">
        <v>0</v>
      </c>
      <c r="D142" s="4"/>
      <c r="E142" s="4"/>
      <c r="G142" s="1"/>
      <c r="H142" s="1"/>
      <c r="I142" s="1"/>
      <c r="J142" s="10">
        <f t="shared" si="4"/>
        <v>0</v>
      </c>
      <c r="K142" s="10">
        <f t="shared" si="5"/>
        <v>0</v>
      </c>
      <c r="R142" s="33"/>
      <c r="S142" s="33"/>
    </row>
    <row r="143" spans="1:19" s="2" customFormat="1" x14ac:dyDescent="0.25">
      <c r="A143" t="s">
        <v>190</v>
      </c>
      <c r="B143" s="10">
        <v>72.151349760000002</v>
      </c>
      <c r="C143" s="10">
        <v>0</v>
      </c>
      <c r="D143" s="4"/>
      <c r="E143" s="4"/>
      <c r="F143" s="1"/>
      <c r="G143" s="1"/>
      <c r="H143" s="1"/>
      <c r="I143" s="1"/>
      <c r="J143" s="10">
        <f t="shared" si="4"/>
        <v>0</v>
      </c>
      <c r="K143" s="10">
        <f t="shared" si="5"/>
        <v>0</v>
      </c>
      <c r="R143" s="33"/>
      <c r="S143" s="33"/>
    </row>
    <row r="144" spans="1:19" s="2" customFormat="1" x14ac:dyDescent="0.25">
      <c r="A144" t="s">
        <v>191</v>
      </c>
      <c r="B144" s="10">
        <v>76.660809119999996</v>
      </c>
      <c r="C144" s="10">
        <v>0</v>
      </c>
      <c r="D144" s="4"/>
      <c r="E144" s="4"/>
      <c r="F144" s="1"/>
      <c r="G144" s="1"/>
      <c r="H144" s="1"/>
      <c r="I144" s="1"/>
      <c r="J144" s="10">
        <f t="shared" si="4"/>
        <v>0</v>
      </c>
      <c r="K144" s="10">
        <f t="shared" si="5"/>
        <v>0</v>
      </c>
      <c r="R144" s="33"/>
      <c r="S144" s="33"/>
    </row>
    <row r="145" spans="1:19" s="2" customFormat="1" x14ac:dyDescent="0.25">
      <c r="A145" t="s">
        <v>192</v>
      </c>
      <c r="B145" s="10">
        <v>87.934457519999995</v>
      </c>
      <c r="C145" s="10">
        <v>0</v>
      </c>
      <c r="D145" s="4"/>
      <c r="E145" s="4"/>
      <c r="F145" s="1"/>
      <c r="G145" s="1"/>
      <c r="H145" s="1"/>
      <c r="I145" s="1"/>
      <c r="J145" s="10">
        <f t="shared" si="4"/>
        <v>0</v>
      </c>
      <c r="K145" s="10">
        <f t="shared" si="5"/>
        <v>0</v>
      </c>
      <c r="R145" s="33"/>
      <c r="S145" s="33"/>
    </row>
    <row r="146" spans="1:19" s="2" customFormat="1" x14ac:dyDescent="0.25">
      <c r="A146"/>
      <c r="B146" s="10">
        <v>0</v>
      </c>
      <c r="C146" s="33">
        <v>0</v>
      </c>
      <c r="D146" s="7" t="s">
        <v>99</v>
      </c>
      <c r="E146" s="8" t="s">
        <v>100</v>
      </c>
      <c r="F146" s="8" t="s">
        <v>226</v>
      </c>
      <c r="G146" s="8" t="s">
        <v>163</v>
      </c>
      <c r="H146" s="8" t="s">
        <v>164</v>
      </c>
      <c r="I146" s="9" t="s">
        <v>165</v>
      </c>
      <c r="J146" s="10"/>
      <c r="K146" s="10"/>
      <c r="R146" s="33"/>
      <c r="S146" s="33"/>
    </row>
    <row r="147" spans="1:19" s="2" customFormat="1" x14ac:dyDescent="0.25">
      <c r="A147" t="s">
        <v>193</v>
      </c>
      <c r="B147" s="10">
        <v>31.566215519999997</v>
      </c>
      <c r="C147" s="19">
        <v>47.34932328</v>
      </c>
      <c r="D147" s="4"/>
      <c r="E147" s="4"/>
      <c r="F147" s="4"/>
      <c r="G147" s="4">
        <v>0</v>
      </c>
      <c r="H147" s="4"/>
      <c r="I147" s="4"/>
      <c r="J147" s="10">
        <f t="shared" si="4"/>
        <v>0</v>
      </c>
      <c r="K147" s="10">
        <f t="shared" si="5"/>
        <v>0</v>
      </c>
      <c r="R147" s="33"/>
      <c r="S147" s="33"/>
    </row>
    <row r="148" spans="1:19" s="2" customFormat="1" x14ac:dyDescent="0.25">
      <c r="A148" t="s">
        <v>194</v>
      </c>
      <c r="B148" s="10">
        <v>34.948310039999996</v>
      </c>
      <c r="C148" s="19">
        <v>50.731417800000003</v>
      </c>
      <c r="D148" s="4"/>
      <c r="E148" s="4"/>
      <c r="F148" s="4"/>
      <c r="G148" s="4"/>
      <c r="H148" s="4">
        <v>0</v>
      </c>
      <c r="I148" s="4"/>
      <c r="J148" s="10">
        <f t="shared" si="4"/>
        <v>0</v>
      </c>
      <c r="K148" s="10">
        <f t="shared" si="5"/>
        <v>0</v>
      </c>
      <c r="R148" s="33"/>
      <c r="S148" s="33"/>
    </row>
    <row r="149" spans="1:19" s="2" customFormat="1" x14ac:dyDescent="0.25">
      <c r="A149" t="s">
        <v>195</v>
      </c>
      <c r="B149" s="10">
        <v>48.476688119999999</v>
      </c>
      <c r="C149" s="19">
        <v>67.641890399999994</v>
      </c>
      <c r="D149" s="4"/>
      <c r="E149" s="4"/>
      <c r="F149" s="4"/>
      <c r="G149" s="4"/>
      <c r="H149" s="4"/>
      <c r="I149" s="4"/>
      <c r="J149" s="10">
        <f t="shared" si="4"/>
        <v>0</v>
      </c>
      <c r="K149" s="10">
        <f t="shared" si="5"/>
        <v>0</v>
      </c>
      <c r="R149" s="33"/>
      <c r="S149" s="33"/>
    </row>
    <row r="150" spans="1:19" s="2" customFormat="1" x14ac:dyDescent="0.25">
      <c r="A150" t="s">
        <v>196</v>
      </c>
      <c r="B150" s="10">
        <v>54.113512319999991</v>
      </c>
      <c r="C150" s="19">
        <v>75.533444279999998</v>
      </c>
      <c r="D150" s="4"/>
      <c r="E150" s="4"/>
      <c r="F150" s="4"/>
      <c r="G150" s="4"/>
      <c r="H150" s="4"/>
      <c r="I150" s="4"/>
      <c r="J150" s="10">
        <f t="shared" si="4"/>
        <v>0</v>
      </c>
      <c r="K150" s="10">
        <f t="shared" si="5"/>
        <v>0</v>
      </c>
      <c r="R150" s="33"/>
      <c r="S150" s="33"/>
    </row>
    <row r="151" spans="1:19" s="2" customFormat="1" x14ac:dyDescent="0.25">
      <c r="A151" t="s">
        <v>197</v>
      </c>
      <c r="B151" s="10">
        <v>58.622971679999992</v>
      </c>
      <c r="C151" s="19">
        <v>81.170268480000004</v>
      </c>
      <c r="D151" s="4"/>
      <c r="E151" s="4"/>
      <c r="F151" s="4"/>
      <c r="G151" s="4"/>
      <c r="H151" s="4"/>
      <c r="I151" s="4"/>
      <c r="J151" s="10">
        <f t="shared" si="4"/>
        <v>0</v>
      </c>
      <c r="K151" s="10">
        <f t="shared" si="5"/>
        <v>0</v>
      </c>
      <c r="R151" s="33"/>
      <c r="S151" s="33"/>
    </row>
    <row r="152" spans="1:19" s="2" customFormat="1" x14ac:dyDescent="0.25">
      <c r="A152" t="s">
        <v>198</v>
      </c>
      <c r="B152" s="10">
        <v>65.387160719999997</v>
      </c>
      <c r="C152" s="19">
        <v>91.316552039999991</v>
      </c>
      <c r="D152" s="4"/>
      <c r="E152" s="4"/>
      <c r="F152" s="4"/>
      <c r="G152" s="4"/>
      <c r="H152" s="4"/>
      <c r="I152" s="4"/>
      <c r="J152" s="10">
        <f t="shared" si="4"/>
        <v>0</v>
      </c>
      <c r="K152" s="10">
        <f t="shared" si="5"/>
        <v>0</v>
      </c>
      <c r="R152" s="33"/>
      <c r="S152" s="33"/>
    </row>
    <row r="153" spans="1:19" s="2" customFormat="1" x14ac:dyDescent="0.25">
      <c r="A153" t="s">
        <v>199</v>
      </c>
      <c r="B153" s="10">
        <v>68.769255240000007</v>
      </c>
      <c r="C153" s="10">
        <v>0</v>
      </c>
      <c r="D153" s="4"/>
      <c r="E153" s="4"/>
      <c r="F153" s="1"/>
      <c r="G153" s="1"/>
      <c r="H153" s="1"/>
      <c r="I153" s="1"/>
      <c r="J153" s="10">
        <f t="shared" si="4"/>
        <v>0</v>
      </c>
      <c r="K153" s="10">
        <f t="shared" si="5"/>
        <v>0</v>
      </c>
      <c r="R153" s="33"/>
      <c r="S153" s="33"/>
    </row>
    <row r="154" spans="1:19" s="2" customFormat="1" x14ac:dyDescent="0.25">
      <c r="A154" t="s">
        <v>200</v>
      </c>
      <c r="B154" s="10">
        <v>72.151349760000002</v>
      </c>
      <c r="C154" s="10">
        <v>0</v>
      </c>
      <c r="D154" s="4"/>
      <c r="E154" s="4"/>
      <c r="G154" s="1"/>
      <c r="H154" s="1"/>
      <c r="I154" s="1"/>
      <c r="J154" s="10">
        <f t="shared" si="4"/>
        <v>0</v>
      </c>
      <c r="K154" s="10">
        <f t="shared" si="5"/>
        <v>0</v>
      </c>
      <c r="R154" s="33"/>
      <c r="S154" s="33"/>
    </row>
    <row r="155" spans="1:19" s="2" customFormat="1" x14ac:dyDescent="0.25">
      <c r="A155" t="s">
        <v>201</v>
      </c>
      <c r="B155" s="10">
        <v>76.660809119999996</v>
      </c>
      <c r="C155" s="10">
        <v>0</v>
      </c>
      <c r="D155" s="4"/>
      <c r="E155" s="4"/>
      <c r="F155" s="1"/>
      <c r="G155" s="1"/>
      <c r="H155" s="1"/>
      <c r="I155" s="1"/>
      <c r="J155" s="10">
        <f t="shared" si="4"/>
        <v>0</v>
      </c>
      <c r="K155" s="10">
        <f t="shared" si="5"/>
        <v>0</v>
      </c>
      <c r="R155" s="33"/>
      <c r="S155" s="33"/>
    </row>
    <row r="156" spans="1:19" s="2" customFormat="1" x14ac:dyDescent="0.25">
      <c r="A156" t="s">
        <v>202</v>
      </c>
      <c r="B156" s="10">
        <v>48.476688119999999</v>
      </c>
      <c r="C156" s="10">
        <v>0</v>
      </c>
      <c r="D156" s="4"/>
      <c r="E156" s="4"/>
      <c r="F156" s="1"/>
      <c r="G156" s="1"/>
      <c r="H156" s="1"/>
      <c r="I156" s="1"/>
      <c r="J156" s="10">
        <f t="shared" si="4"/>
        <v>0</v>
      </c>
      <c r="K156" s="10">
        <f t="shared" si="5"/>
        <v>0</v>
      </c>
      <c r="R156" s="33"/>
      <c r="S156" s="33"/>
    </row>
    <row r="157" spans="1:19" s="2" customFormat="1" x14ac:dyDescent="0.25">
      <c r="A157" t="s">
        <v>203</v>
      </c>
      <c r="B157" s="10">
        <v>93.571281719999988</v>
      </c>
      <c r="C157" s="10">
        <v>0</v>
      </c>
      <c r="D157" s="4"/>
      <c r="E157" s="4"/>
      <c r="F157" s="1"/>
      <c r="G157" s="1"/>
      <c r="H157" s="1"/>
      <c r="I157" s="1"/>
      <c r="J157" s="10">
        <f t="shared" si="4"/>
        <v>0</v>
      </c>
      <c r="K157" s="10">
        <f t="shared" si="5"/>
        <v>0</v>
      </c>
      <c r="R157" s="33"/>
      <c r="S157" s="33"/>
    </row>
    <row r="158" spans="1:19" s="2" customFormat="1" x14ac:dyDescent="0.25">
      <c r="A158"/>
      <c r="B158" s="10">
        <v>0</v>
      </c>
      <c r="C158" s="33">
        <v>0</v>
      </c>
      <c r="D158" s="7" t="s">
        <v>99</v>
      </c>
      <c r="E158" s="8" t="s">
        <v>100</v>
      </c>
      <c r="F158" s="8" t="s">
        <v>226</v>
      </c>
      <c r="G158" s="8" t="s">
        <v>163</v>
      </c>
      <c r="H158" s="8" t="s">
        <v>164</v>
      </c>
      <c r="I158" s="9" t="s">
        <v>165</v>
      </c>
      <c r="J158" s="10"/>
      <c r="K158" s="10"/>
      <c r="R158" s="33"/>
      <c r="S158" s="33"/>
    </row>
    <row r="159" spans="1:19" s="2" customFormat="1" x14ac:dyDescent="0.25">
      <c r="A159" t="s">
        <v>204</v>
      </c>
      <c r="B159" s="10">
        <v>41.712499080000001</v>
      </c>
      <c r="C159" s="19">
        <v>58.622971679999992</v>
      </c>
      <c r="D159" s="4"/>
      <c r="E159" s="4"/>
      <c r="F159" s="4"/>
      <c r="G159" s="4">
        <v>0</v>
      </c>
      <c r="H159" s="4"/>
      <c r="I159" s="4"/>
      <c r="J159" s="10">
        <f t="shared" si="4"/>
        <v>0</v>
      </c>
      <c r="K159" s="10">
        <f t="shared" si="5"/>
        <v>0</v>
      </c>
      <c r="R159" s="33"/>
      <c r="S159" s="33"/>
    </row>
    <row r="160" spans="1:19" s="2" customFormat="1" x14ac:dyDescent="0.25">
      <c r="A160" t="s">
        <v>205</v>
      </c>
      <c r="B160" s="10">
        <v>46.221958440000002</v>
      </c>
      <c r="C160" s="19">
        <v>64.259795879999999</v>
      </c>
      <c r="D160" s="4"/>
      <c r="E160" s="4"/>
      <c r="F160" s="4"/>
      <c r="G160" s="4"/>
      <c r="H160" s="4">
        <v>0</v>
      </c>
      <c r="I160" s="4"/>
      <c r="J160" s="10">
        <f t="shared" si="4"/>
        <v>0</v>
      </c>
      <c r="K160" s="10">
        <f t="shared" si="5"/>
        <v>0</v>
      </c>
      <c r="R160" s="33"/>
      <c r="S160" s="33"/>
    </row>
    <row r="161" spans="1:19" s="2" customFormat="1" x14ac:dyDescent="0.25">
      <c r="A161" t="s">
        <v>206</v>
      </c>
      <c r="B161" s="10">
        <v>50.731417800000003</v>
      </c>
      <c r="C161" s="19">
        <v>71.023984920000004</v>
      </c>
      <c r="D161" s="4"/>
      <c r="E161" s="4"/>
      <c r="F161" s="4"/>
      <c r="G161" s="4"/>
      <c r="H161" s="4"/>
      <c r="I161" s="4"/>
      <c r="J161" s="10">
        <f t="shared" si="4"/>
        <v>0</v>
      </c>
      <c r="K161" s="10">
        <f t="shared" si="5"/>
        <v>0</v>
      </c>
      <c r="R161" s="33"/>
      <c r="S161" s="33"/>
    </row>
    <row r="162" spans="1:19" s="2" customFormat="1" x14ac:dyDescent="0.25">
      <c r="A162" t="s">
        <v>207</v>
      </c>
      <c r="B162" s="10">
        <v>55.240877159999997</v>
      </c>
      <c r="C162" s="19">
        <v>76.660809119999996</v>
      </c>
      <c r="D162" s="4"/>
      <c r="E162" s="4"/>
      <c r="F162" s="4"/>
      <c r="G162" s="4"/>
      <c r="H162" s="4"/>
      <c r="I162" s="4"/>
      <c r="J162" s="10">
        <f t="shared" si="4"/>
        <v>0</v>
      </c>
      <c r="K162" s="10">
        <f t="shared" si="5"/>
        <v>0</v>
      </c>
      <c r="R162" s="33"/>
      <c r="S162" s="33"/>
    </row>
    <row r="163" spans="1:19" s="2" customFormat="1" x14ac:dyDescent="0.25">
      <c r="A163" t="s">
        <v>208</v>
      </c>
      <c r="B163" s="10">
        <v>59.750336519999998</v>
      </c>
      <c r="C163" s="19">
        <v>82.297633319999989</v>
      </c>
      <c r="D163" s="4"/>
      <c r="E163" s="4"/>
      <c r="F163" s="4"/>
      <c r="G163" s="4"/>
      <c r="H163" s="4"/>
      <c r="I163" s="4"/>
      <c r="J163" s="10">
        <f t="shared" si="4"/>
        <v>0</v>
      </c>
      <c r="K163" s="10">
        <f t="shared" si="5"/>
        <v>0</v>
      </c>
      <c r="R163" s="33"/>
      <c r="S163" s="33"/>
    </row>
    <row r="164" spans="1:19" s="2" customFormat="1" x14ac:dyDescent="0.25">
      <c r="A164" t="s">
        <v>209</v>
      </c>
      <c r="B164" s="10">
        <v>68.769255240000007</v>
      </c>
      <c r="C164" s="19">
        <v>94.69864656</v>
      </c>
      <c r="D164" s="4"/>
      <c r="E164" s="4"/>
      <c r="F164" s="4"/>
      <c r="G164" s="4"/>
      <c r="H164" s="4"/>
      <c r="I164" s="4"/>
      <c r="J164" s="10">
        <f t="shared" si="4"/>
        <v>0</v>
      </c>
      <c r="K164" s="10">
        <f t="shared" si="5"/>
        <v>0</v>
      </c>
      <c r="R164" s="33"/>
      <c r="S164" s="33"/>
    </row>
    <row r="165" spans="1:19" s="2" customFormat="1" x14ac:dyDescent="0.25">
      <c r="A165" t="s">
        <v>210</v>
      </c>
      <c r="B165" s="10">
        <v>72.151349760000002</v>
      </c>
      <c r="C165" s="10">
        <v>0</v>
      </c>
      <c r="D165" s="4"/>
      <c r="E165" s="4"/>
      <c r="F165" s="1"/>
      <c r="G165" s="1"/>
      <c r="H165" s="1"/>
      <c r="I165" s="1"/>
      <c r="J165" s="10">
        <f t="shared" si="4"/>
        <v>0</v>
      </c>
      <c r="K165" s="10">
        <f t="shared" si="5"/>
        <v>0</v>
      </c>
      <c r="R165" s="33"/>
      <c r="S165" s="33"/>
    </row>
    <row r="166" spans="1:19" s="2" customFormat="1" x14ac:dyDescent="0.25">
      <c r="A166" t="s">
        <v>211</v>
      </c>
      <c r="B166" s="10">
        <v>75.533444279999998</v>
      </c>
      <c r="C166" s="10">
        <v>0</v>
      </c>
      <c r="D166" s="4"/>
      <c r="E166" s="4"/>
      <c r="G166" s="1"/>
      <c r="H166" s="1"/>
      <c r="I166" s="1"/>
      <c r="J166" s="10">
        <f t="shared" si="4"/>
        <v>0</v>
      </c>
      <c r="K166" s="10">
        <f t="shared" si="5"/>
        <v>0</v>
      </c>
      <c r="R166" s="33"/>
      <c r="S166" s="33"/>
    </row>
    <row r="167" spans="1:19" s="2" customFormat="1" x14ac:dyDescent="0.25">
      <c r="A167" t="s">
        <v>212</v>
      </c>
      <c r="B167" s="10">
        <v>81.170268480000004</v>
      </c>
      <c r="C167" s="10">
        <v>0</v>
      </c>
      <c r="D167" s="4"/>
      <c r="E167" s="4"/>
      <c r="F167" s="1"/>
      <c r="G167" s="1"/>
      <c r="H167" s="1"/>
      <c r="I167" s="1"/>
      <c r="J167" s="10">
        <f t="shared" si="4"/>
        <v>0</v>
      </c>
      <c r="K167" s="10">
        <f t="shared" si="5"/>
        <v>0</v>
      </c>
      <c r="R167" s="33"/>
      <c r="S167" s="33"/>
    </row>
    <row r="168" spans="1:19" s="2" customFormat="1" x14ac:dyDescent="0.25">
      <c r="A168" t="s">
        <v>213</v>
      </c>
      <c r="B168" s="10">
        <v>51.858782640000001</v>
      </c>
      <c r="C168" s="10">
        <v>0</v>
      </c>
      <c r="D168" s="4"/>
      <c r="E168" s="4"/>
      <c r="F168" s="1"/>
      <c r="G168" s="1"/>
      <c r="H168" s="1"/>
      <c r="I168" s="1"/>
      <c r="J168" s="10">
        <f t="shared" si="4"/>
        <v>0</v>
      </c>
      <c r="K168" s="10">
        <f t="shared" si="5"/>
        <v>0</v>
      </c>
      <c r="R168" s="33"/>
      <c r="S168" s="33"/>
    </row>
    <row r="169" spans="1:19" s="2" customFormat="1" x14ac:dyDescent="0.25">
      <c r="A169" t="s">
        <v>214</v>
      </c>
      <c r="B169" s="10">
        <v>99.208105920000008</v>
      </c>
      <c r="C169" s="10">
        <v>0</v>
      </c>
      <c r="D169" s="4"/>
      <c r="E169" s="4"/>
      <c r="F169" s="1"/>
      <c r="G169" s="1"/>
      <c r="H169" s="1"/>
      <c r="I169" s="1"/>
      <c r="J169" s="10">
        <f t="shared" si="4"/>
        <v>0</v>
      </c>
      <c r="K169" s="10">
        <f t="shared" si="5"/>
        <v>0</v>
      </c>
      <c r="R169" s="33"/>
      <c r="S169" s="33"/>
    </row>
    <row r="170" spans="1:19" s="2" customFormat="1" x14ac:dyDescent="0.25">
      <c r="A170"/>
      <c r="B170" s="10">
        <v>0</v>
      </c>
      <c r="C170" s="33">
        <v>0</v>
      </c>
      <c r="D170" s="7" t="s">
        <v>99</v>
      </c>
      <c r="E170" s="8" t="s">
        <v>100</v>
      </c>
      <c r="F170" s="8" t="s">
        <v>226</v>
      </c>
      <c r="G170" s="8" t="s">
        <v>163</v>
      </c>
      <c r="H170" s="8" t="s">
        <v>164</v>
      </c>
      <c r="I170" s="9" t="s">
        <v>165</v>
      </c>
      <c r="J170" s="10"/>
      <c r="K170" s="10"/>
      <c r="R170" s="33"/>
      <c r="S170" s="33"/>
    </row>
    <row r="171" spans="1:19" s="2" customFormat="1" x14ac:dyDescent="0.25">
      <c r="A171" t="s">
        <v>215</v>
      </c>
      <c r="B171" s="10">
        <v>48.476688119999999</v>
      </c>
      <c r="C171" s="19">
        <v>66.514525559999996</v>
      </c>
      <c r="D171" s="4"/>
      <c r="E171" s="4"/>
      <c r="F171" s="4"/>
      <c r="G171" s="4">
        <v>0</v>
      </c>
      <c r="H171" s="4"/>
      <c r="I171" s="4"/>
      <c r="J171" s="10">
        <f t="shared" si="4"/>
        <v>0</v>
      </c>
      <c r="K171" s="10">
        <f t="shared" si="5"/>
        <v>0</v>
      </c>
      <c r="R171" s="33"/>
      <c r="S171" s="33"/>
    </row>
    <row r="172" spans="1:19" s="2" customFormat="1" x14ac:dyDescent="0.25">
      <c r="A172" t="s">
        <v>216</v>
      </c>
      <c r="B172" s="10">
        <v>52.98614748</v>
      </c>
      <c r="C172" s="19">
        <v>72.151349760000002</v>
      </c>
      <c r="D172" s="4"/>
      <c r="E172" s="4"/>
      <c r="F172" s="4"/>
      <c r="G172" s="4"/>
      <c r="H172" s="4">
        <v>0</v>
      </c>
      <c r="I172" s="4"/>
      <c r="J172" s="10">
        <f t="shared" si="4"/>
        <v>0</v>
      </c>
      <c r="K172" s="10">
        <f t="shared" si="5"/>
        <v>0</v>
      </c>
      <c r="R172" s="33"/>
      <c r="S172" s="33"/>
    </row>
    <row r="173" spans="1:19" s="2" customFormat="1" x14ac:dyDescent="0.25">
      <c r="A173" t="s">
        <v>217</v>
      </c>
      <c r="B173" s="10">
        <v>58.622971679999992</v>
      </c>
      <c r="C173" s="19">
        <v>78.915538799999993</v>
      </c>
      <c r="D173" s="4"/>
      <c r="E173" s="4"/>
      <c r="F173" s="4"/>
      <c r="G173" s="4"/>
      <c r="H173" s="4"/>
      <c r="I173" s="4"/>
      <c r="J173" s="10">
        <f t="shared" si="4"/>
        <v>0</v>
      </c>
      <c r="K173" s="10">
        <f t="shared" si="5"/>
        <v>0</v>
      </c>
      <c r="R173" s="33"/>
      <c r="S173" s="33"/>
    </row>
    <row r="174" spans="1:19" s="2" customFormat="1" x14ac:dyDescent="0.25">
      <c r="A174" t="s">
        <v>218</v>
      </c>
      <c r="B174" s="10">
        <v>62.005066199999995</v>
      </c>
      <c r="C174" s="19">
        <v>84.552362999999986</v>
      </c>
      <c r="D174" s="4"/>
      <c r="E174" s="4"/>
      <c r="F174" s="4"/>
      <c r="G174" s="4"/>
      <c r="H174" s="4"/>
      <c r="I174" s="4"/>
      <c r="J174" s="10">
        <f t="shared" si="4"/>
        <v>0</v>
      </c>
      <c r="K174" s="10">
        <f t="shared" si="5"/>
        <v>0</v>
      </c>
      <c r="R174" s="33"/>
      <c r="S174" s="33"/>
    </row>
    <row r="175" spans="1:19" s="2" customFormat="1" x14ac:dyDescent="0.25">
      <c r="A175" t="s">
        <v>219</v>
      </c>
      <c r="B175" s="10">
        <v>67.641890399999994</v>
      </c>
      <c r="C175" s="19">
        <v>91.316552039999991</v>
      </c>
      <c r="D175" s="4"/>
      <c r="E175" s="4"/>
      <c r="F175" s="4"/>
      <c r="G175" s="4"/>
      <c r="H175" s="4"/>
      <c r="I175" s="4"/>
      <c r="J175" s="10">
        <f t="shared" si="4"/>
        <v>0</v>
      </c>
      <c r="K175" s="10">
        <f t="shared" si="5"/>
        <v>0</v>
      </c>
      <c r="R175" s="33"/>
      <c r="S175" s="33"/>
    </row>
    <row r="176" spans="1:19" s="2" customFormat="1" x14ac:dyDescent="0.25">
      <c r="A176" t="s">
        <v>220</v>
      </c>
      <c r="B176" s="10">
        <v>80.042903639999992</v>
      </c>
      <c r="C176" s="19">
        <v>107.0996598</v>
      </c>
      <c r="D176" s="4"/>
      <c r="E176" s="4"/>
      <c r="F176" s="4"/>
      <c r="G176" s="4"/>
      <c r="H176" s="4"/>
      <c r="I176" s="4"/>
      <c r="J176" s="10">
        <f t="shared" si="4"/>
        <v>0</v>
      </c>
      <c r="K176" s="10">
        <f t="shared" si="5"/>
        <v>0</v>
      </c>
      <c r="R176" s="33"/>
      <c r="S176" s="33"/>
    </row>
    <row r="177" spans="1:19" s="2" customFormat="1" x14ac:dyDescent="0.25">
      <c r="A177" t="s">
        <v>221</v>
      </c>
      <c r="B177" s="10">
        <v>84.552362999999986</v>
      </c>
      <c r="C177" s="10">
        <v>0</v>
      </c>
      <c r="D177" s="4"/>
      <c r="E177" s="4"/>
      <c r="F177" s="1"/>
      <c r="G177" s="1"/>
      <c r="H177" s="1"/>
      <c r="I177" s="1"/>
      <c r="J177" s="10">
        <f t="shared" si="4"/>
        <v>0</v>
      </c>
      <c r="K177" s="10">
        <f t="shared" si="5"/>
        <v>0</v>
      </c>
      <c r="R177" s="33"/>
      <c r="S177" s="33"/>
    </row>
    <row r="178" spans="1:19" s="2" customFormat="1" x14ac:dyDescent="0.25">
      <c r="A178" t="s">
        <v>222</v>
      </c>
      <c r="B178" s="10">
        <v>87.934457519999995</v>
      </c>
      <c r="C178" s="10">
        <v>0</v>
      </c>
      <c r="D178" s="4"/>
      <c r="E178" s="4"/>
      <c r="G178" s="1"/>
      <c r="H178" s="1"/>
      <c r="I178" s="1"/>
      <c r="J178" s="10">
        <f t="shared" si="4"/>
        <v>0</v>
      </c>
      <c r="K178" s="10">
        <f t="shared" si="5"/>
        <v>0</v>
      </c>
      <c r="R178" s="33"/>
      <c r="S178" s="33"/>
    </row>
    <row r="179" spans="1:19" s="2" customFormat="1" x14ac:dyDescent="0.25">
      <c r="A179" t="s">
        <v>223</v>
      </c>
      <c r="B179" s="10">
        <v>92.443916880000003</v>
      </c>
      <c r="C179" s="10">
        <v>0</v>
      </c>
      <c r="D179" s="4"/>
      <c r="E179" s="4"/>
      <c r="F179" s="1"/>
      <c r="G179" s="1"/>
      <c r="H179" s="1"/>
      <c r="I179" s="1"/>
      <c r="J179" s="10">
        <f t="shared" si="4"/>
        <v>0</v>
      </c>
      <c r="K179" s="10">
        <f t="shared" si="5"/>
        <v>0</v>
      </c>
      <c r="R179" s="33"/>
      <c r="S179" s="33"/>
    </row>
    <row r="180" spans="1:19" s="2" customFormat="1" x14ac:dyDescent="0.25">
      <c r="A180" t="s">
        <v>224</v>
      </c>
      <c r="B180" s="10">
        <v>95.826011399999999</v>
      </c>
      <c r="C180" s="10">
        <v>0</v>
      </c>
      <c r="D180" s="4"/>
      <c r="E180" s="4"/>
      <c r="F180" s="1"/>
      <c r="G180" s="1"/>
      <c r="H180" s="1"/>
      <c r="I180" s="1"/>
      <c r="J180" s="10">
        <f t="shared" si="4"/>
        <v>0</v>
      </c>
      <c r="K180" s="10">
        <f t="shared" si="5"/>
        <v>0</v>
      </c>
      <c r="R180" s="33"/>
      <c r="S180" s="33"/>
    </row>
    <row r="181" spans="1:19" s="2" customFormat="1" x14ac:dyDescent="0.25">
      <c r="A181" t="s">
        <v>225</v>
      </c>
      <c r="B181" s="10">
        <v>109.35438947999999</v>
      </c>
      <c r="C181" s="10">
        <v>0</v>
      </c>
      <c r="D181" s="4"/>
      <c r="E181" s="4"/>
      <c r="F181" s="1"/>
      <c r="G181" s="1"/>
      <c r="H181" s="1"/>
      <c r="I181" s="1"/>
      <c r="J181" s="10">
        <f t="shared" si="4"/>
        <v>0</v>
      </c>
      <c r="K181" s="10">
        <f t="shared" si="5"/>
        <v>0</v>
      </c>
      <c r="R181" s="33"/>
      <c r="S181" s="33"/>
    </row>
    <row r="182" spans="1:19" s="2" customFormat="1" x14ac:dyDescent="0.25">
      <c r="A182"/>
      <c r="B182" s="10"/>
      <c r="C182" s="10"/>
      <c r="D182" s="12"/>
      <c r="E182" s="12"/>
      <c r="F182" s="12"/>
      <c r="G182" s="3"/>
      <c r="H182" s="3"/>
      <c r="J182" s="10"/>
      <c r="K182" s="10"/>
      <c r="R182" s="33"/>
      <c r="S182" s="33"/>
    </row>
    <row r="183" spans="1:19" s="2" customFormat="1" x14ac:dyDescent="0.25">
      <c r="A183"/>
      <c r="C183"/>
      <c r="D183" s="5" t="s">
        <v>227</v>
      </c>
      <c r="E183" s="5" t="s">
        <v>162</v>
      </c>
      <c r="F183" s="1"/>
      <c r="G183" s="171" t="s">
        <v>228</v>
      </c>
      <c r="H183" s="171"/>
      <c r="R183" s="33"/>
      <c r="S183" s="33"/>
    </row>
    <row r="184" spans="1:19" s="2" customFormat="1" x14ac:dyDescent="0.25">
      <c r="A184" s="18" t="s">
        <v>102</v>
      </c>
      <c r="C184"/>
      <c r="D184" s="6">
        <f>ROUND(SUM(J1:J181),2)</f>
        <v>0</v>
      </c>
      <c r="E184" s="6">
        <f>ROUND(SUM(K1:K181),2)</f>
        <v>0</v>
      </c>
      <c r="F184" s="27"/>
      <c r="G184" s="172">
        <f>ROUND((D184+E184),2)</f>
        <v>0</v>
      </c>
      <c r="H184" s="172"/>
      <c r="R184" s="33"/>
      <c r="S184" s="33"/>
    </row>
    <row r="185" spans="1:19" s="2" customFormat="1" x14ac:dyDescent="0.25">
      <c r="A185"/>
      <c r="C185"/>
      <c r="D185" s="1"/>
      <c r="E185" s="1"/>
      <c r="F185" s="1"/>
      <c r="G185" s="3"/>
      <c r="H185" s="3"/>
      <c r="J185" s="25"/>
      <c r="R185" s="33"/>
      <c r="S185" s="33"/>
    </row>
    <row r="186" spans="1:19" s="2" customFormat="1" x14ac:dyDescent="0.25">
      <c r="A186"/>
      <c r="C186"/>
      <c r="D186" s="1"/>
      <c r="E186" s="1"/>
      <c r="F186" s="1"/>
      <c r="G186" s="3"/>
      <c r="H186" s="3"/>
      <c r="J186" s="25"/>
      <c r="R186" s="33"/>
      <c r="S186" s="33"/>
    </row>
    <row r="187" spans="1:19" s="2" customFormat="1" x14ac:dyDescent="0.25">
      <c r="A187" s="169" t="s">
        <v>261</v>
      </c>
      <c r="B187" s="169"/>
      <c r="C187" s="169"/>
      <c r="D187" s="11" t="s">
        <v>156</v>
      </c>
      <c r="E187" s="17" t="s">
        <v>242</v>
      </c>
      <c r="F187"/>
      <c r="G187" s="3"/>
      <c r="H187" s="3"/>
      <c r="J187" s="25"/>
      <c r="R187" s="33"/>
      <c r="S187" s="33"/>
    </row>
    <row r="188" spans="1:19" s="2" customFormat="1" x14ac:dyDescent="0.25">
      <c r="A188" s="28" t="s">
        <v>152</v>
      </c>
      <c r="B188" s="19">
        <v>11.5938</v>
      </c>
      <c r="C188" s="10"/>
      <c r="D188" s="13"/>
      <c r="E188" s="3">
        <f>IFERROR((ROUND((B188*D188),1)),"REVISAR")</f>
        <v>0</v>
      </c>
      <c r="F188" s="1"/>
      <c r="G188" s="3"/>
      <c r="H188" s="3"/>
      <c r="J188" s="25"/>
      <c r="R188" s="33"/>
      <c r="S188" s="33"/>
    </row>
    <row r="189" spans="1:19" s="2" customFormat="1" x14ac:dyDescent="0.25">
      <c r="A189" s="29" t="s">
        <v>154</v>
      </c>
      <c r="B189" s="19">
        <v>19.119599999999998</v>
      </c>
      <c r="C189" s="10"/>
      <c r="D189" s="13"/>
      <c r="E189" s="3">
        <f t="shared" ref="E189:E205" si="6">IFERROR((ROUND((B189*D189),1)),"REVISAR")</f>
        <v>0</v>
      </c>
      <c r="F189" s="1"/>
      <c r="G189" s="3"/>
      <c r="H189" s="3"/>
      <c r="J189" s="25"/>
      <c r="R189" s="33"/>
      <c r="S189" s="33"/>
    </row>
    <row r="190" spans="1:19" s="2" customFormat="1" x14ac:dyDescent="0.25">
      <c r="A190" s="29" t="s">
        <v>153</v>
      </c>
      <c r="B190" s="19">
        <v>14.339699999999999</v>
      </c>
      <c r="C190" s="10"/>
      <c r="D190" s="13"/>
      <c r="E190" s="3">
        <f t="shared" si="6"/>
        <v>0</v>
      </c>
      <c r="F190" s="1"/>
      <c r="G190" s="3"/>
      <c r="H190" s="3"/>
      <c r="J190" s="25"/>
      <c r="R190" s="33"/>
      <c r="S190" s="33"/>
    </row>
    <row r="191" spans="1:19" s="2" customFormat="1" x14ac:dyDescent="0.25">
      <c r="A191" s="29" t="s">
        <v>155</v>
      </c>
      <c r="B191" s="19">
        <v>21.560399999999998</v>
      </c>
      <c r="C191" s="10"/>
      <c r="D191" s="13"/>
      <c r="E191" s="3">
        <f t="shared" si="6"/>
        <v>0</v>
      </c>
      <c r="F191" s="1"/>
      <c r="G191" s="3"/>
      <c r="H191" s="3"/>
      <c r="J191" s="25"/>
      <c r="R191" s="33"/>
      <c r="S191" s="33"/>
    </row>
    <row r="192" spans="1:19" s="2" customFormat="1" x14ac:dyDescent="0.25">
      <c r="A192" s="29" t="s">
        <v>231</v>
      </c>
      <c r="B192" s="19">
        <v>34.679699999999997</v>
      </c>
      <c r="C192" s="10"/>
      <c r="D192" s="13"/>
      <c r="E192" s="3">
        <f t="shared" si="6"/>
        <v>0</v>
      </c>
      <c r="F192" s="1"/>
      <c r="G192" s="3"/>
      <c r="H192" s="3"/>
      <c r="J192" s="25"/>
      <c r="R192" s="33"/>
      <c r="S192" s="33"/>
    </row>
    <row r="193" spans="1:19" s="2" customFormat="1" x14ac:dyDescent="0.25">
      <c r="A193" s="29" t="s">
        <v>232</v>
      </c>
      <c r="B193" s="19">
        <v>52.578899999999997</v>
      </c>
      <c r="C193" s="10"/>
      <c r="D193" s="13"/>
      <c r="E193" s="3">
        <f t="shared" si="6"/>
        <v>0</v>
      </c>
      <c r="F193" s="1"/>
      <c r="G193" s="3"/>
      <c r="H193" s="3"/>
      <c r="J193" s="25"/>
      <c r="R193" s="33"/>
      <c r="S193" s="33"/>
    </row>
    <row r="194" spans="1:19" s="2" customFormat="1" x14ac:dyDescent="0.25">
      <c r="A194" t="s">
        <v>233</v>
      </c>
      <c r="B194" s="19">
        <v>74.139300000000006</v>
      </c>
      <c r="C194" s="10"/>
      <c r="D194" s="13"/>
      <c r="E194" s="3">
        <f t="shared" si="6"/>
        <v>0</v>
      </c>
      <c r="F194" s="1"/>
      <c r="G194" s="3"/>
      <c r="H194" s="3"/>
      <c r="J194" s="25"/>
      <c r="R194" s="33"/>
      <c r="S194" s="33"/>
    </row>
    <row r="195" spans="1:19" s="2" customFormat="1" x14ac:dyDescent="0.25">
      <c r="A195" t="s">
        <v>234</v>
      </c>
      <c r="B195" s="19">
        <v>125.4978</v>
      </c>
      <c r="C195" s="10"/>
      <c r="D195" s="13"/>
      <c r="E195" s="3">
        <f t="shared" si="6"/>
        <v>0</v>
      </c>
      <c r="F195" s="1"/>
      <c r="G195" s="3"/>
      <c r="H195" s="3"/>
      <c r="J195" s="25"/>
      <c r="R195" s="33"/>
      <c r="S195" s="33"/>
    </row>
    <row r="196" spans="1:19" s="2" customFormat="1" x14ac:dyDescent="0.25">
      <c r="A196" t="s">
        <v>148</v>
      </c>
      <c r="B196" s="19">
        <v>28.679399999999998</v>
      </c>
      <c r="C196" s="10"/>
      <c r="D196" s="13"/>
      <c r="E196" s="3">
        <f t="shared" si="6"/>
        <v>0</v>
      </c>
      <c r="F196" s="1"/>
      <c r="G196" s="3"/>
      <c r="H196" s="3"/>
      <c r="J196" s="25"/>
      <c r="R196" s="33"/>
      <c r="S196" s="33"/>
    </row>
    <row r="197" spans="1:19" s="2" customFormat="1" x14ac:dyDescent="0.25">
      <c r="A197" t="s">
        <v>149</v>
      </c>
      <c r="B197" s="19">
        <v>41.798699999999997</v>
      </c>
      <c r="C197" s="10"/>
      <c r="D197" s="13"/>
      <c r="E197" s="3">
        <f t="shared" si="6"/>
        <v>0</v>
      </c>
      <c r="F197" s="1"/>
      <c r="G197" s="3"/>
      <c r="H197" s="3"/>
      <c r="J197" s="25"/>
      <c r="R197" s="33"/>
      <c r="S197" s="33"/>
    </row>
    <row r="198" spans="1:19" s="2" customFormat="1" x14ac:dyDescent="0.25">
      <c r="A198" t="s">
        <v>150</v>
      </c>
      <c r="B198" s="19">
        <v>32.238899999999994</v>
      </c>
      <c r="C198" s="10"/>
      <c r="D198" s="13"/>
      <c r="E198" s="3">
        <f t="shared" si="6"/>
        <v>0</v>
      </c>
      <c r="F198" s="1"/>
      <c r="G198" s="3"/>
      <c r="H198" s="3"/>
      <c r="J198" s="25"/>
      <c r="R198" s="33"/>
      <c r="S198" s="33"/>
    </row>
    <row r="199" spans="1:19" s="2" customFormat="1" x14ac:dyDescent="0.25">
      <c r="A199" t="s">
        <v>151</v>
      </c>
      <c r="B199" s="19">
        <v>50.239799999999995</v>
      </c>
      <c r="C199" s="10"/>
      <c r="D199" s="13"/>
      <c r="E199" s="3">
        <f t="shared" si="6"/>
        <v>0</v>
      </c>
      <c r="F199" s="1"/>
      <c r="G199" s="3"/>
      <c r="H199" s="3"/>
      <c r="J199" s="25"/>
      <c r="R199" s="33"/>
      <c r="S199" s="33"/>
    </row>
    <row r="200" spans="1:19" s="2" customFormat="1" x14ac:dyDescent="0.25">
      <c r="A200" t="s">
        <v>235</v>
      </c>
      <c r="B200" s="19">
        <v>53.799299999999995</v>
      </c>
      <c r="C200" s="10"/>
      <c r="D200" s="13"/>
      <c r="E200" s="3">
        <f t="shared" si="6"/>
        <v>0</v>
      </c>
      <c r="F200" s="1"/>
      <c r="G200" s="3"/>
      <c r="H200" s="3"/>
      <c r="J200" s="25"/>
      <c r="R200" s="33"/>
      <c r="S200" s="33"/>
    </row>
    <row r="201" spans="1:19" s="2" customFormat="1" x14ac:dyDescent="0.25">
      <c r="A201" t="s">
        <v>236</v>
      </c>
      <c r="B201" s="19">
        <v>76.478399999999993</v>
      </c>
      <c r="C201" s="10"/>
      <c r="D201" s="13"/>
      <c r="E201" s="3">
        <f t="shared" si="6"/>
        <v>0</v>
      </c>
      <c r="F201" s="1"/>
      <c r="G201" s="3"/>
      <c r="H201" s="3"/>
      <c r="J201" s="25"/>
      <c r="R201" s="33"/>
      <c r="S201" s="33"/>
    </row>
    <row r="202" spans="1:19" s="2" customFormat="1" x14ac:dyDescent="0.25">
      <c r="A202" t="s">
        <v>237</v>
      </c>
      <c r="B202" s="19">
        <v>43.019099999999995</v>
      </c>
      <c r="C202" s="10"/>
      <c r="D202" s="13"/>
      <c r="E202" s="3">
        <f t="shared" si="6"/>
        <v>0</v>
      </c>
      <c r="F202" s="1"/>
      <c r="G202" s="3"/>
      <c r="H202" s="3"/>
      <c r="J202" s="25"/>
      <c r="R202" s="33"/>
      <c r="S202" s="33"/>
    </row>
    <row r="203" spans="1:19" s="2" customFormat="1" x14ac:dyDescent="0.25">
      <c r="A203" s="30" t="s">
        <v>238</v>
      </c>
      <c r="B203" s="19">
        <v>34.679699999999997</v>
      </c>
      <c r="C203" s="10"/>
      <c r="D203" s="13"/>
      <c r="E203" s="3">
        <f t="shared" si="6"/>
        <v>0</v>
      </c>
      <c r="F203" s="1"/>
      <c r="G203" s="3"/>
      <c r="H203" s="3"/>
      <c r="J203" s="25"/>
      <c r="R203" s="33"/>
      <c r="S203" s="33"/>
    </row>
    <row r="204" spans="1:19" s="2" customFormat="1" x14ac:dyDescent="0.25">
      <c r="A204" t="s">
        <v>239</v>
      </c>
      <c r="B204" s="19">
        <v>1.4237999999999997</v>
      </c>
      <c r="C204" s="10"/>
      <c r="D204" s="13"/>
      <c r="E204" s="3">
        <f t="shared" si="6"/>
        <v>0</v>
      </c>
      <c r="F204" s="1"/>
      <c r="G204" s="3"/>
      <c r="H204" s="3"/>
      <c r="J204" s="25"/>
      <c r="R204" s="33"/>
      <c r="S204" s="33"/>
    </row>
    <row r="205" spans="1:19" s="2" customFormat="1" x14ac:dyDescent="0.25">
      <c r="A205" t="s">
        <v>262</v>
      </c>
      <c r="B205" s="19">
        <v>156.0078</v>
      </c>
      <c r="C205" s="10"/>
      <c r="D205" s="13"/>
      <c r="E205" s="3">
        <f t="shared" si="6"/>
        <v>0</v>
      </c>
      <c r="F205" s="1"/>
      <c r="G205" s="3"/>
      <c r="H205" s="3"/>
      <c r="J205" s="25"/>
      <c r="R205" s="33"/>
      <c r="S205" s="33"/>
    </row>
    <row r="206" spans="1:19" s="2" customFormat="1" x14ac:dyDescent="0.25">
      <c r="A206"/>
      <c r="B206" s="10"/>
      <c r="C206" s="10"/>
      <c r="D206" s="1"/>
      <c r="E206" s="27"/>
      <c r="F206" s="1"/>
      <c r="G206" s="1"/>
      <c r="H206" s="1"/>
    </row>
    <row r="207" spans="1:19" s="2" customFormat="1" x14ac:dyDescent="0.25">
      <c r="A207" s="18" t="s">
        <v>157</v>
      </c>
      <c r="B207" s="10"/>
      <c r="C207" s="10"/>
      <c r="D207" s="1"/>
      <c r="E207" s="16">
        <f>ROUND((SUM(E188:E205)),2)</f>
        <v>0</v>
      </c>
      <c r="F207" s="1"/>
      <c r="G207" s="3"/>
      <c r="H207" s="3"/>
      <c r="L207"/>
      <c r="M207"/>
    </row>
    <row r="208" spans="1:19" s="2" customFormat="1" x14ac:dyDescent="0.25">
      <c r="A208"/>
      <c r="B208" s="10"/>
      <c r="C208" s="10"/>
      <c r="D208" s="1"/>
      <c r="E208" s="1"/>
      <c r="F208" s="1"/>
      <c r="G208" s="3"/>
      <c r="H208" s="3"/>
      <c r="L208"/>
      <c r="M208"/>
    </row>
    <row r="210" spans="1:13" s="2" customFormat="1" x14ac:dyDescent="0.25">
      <c r="A210" s="18" t="s">
        <v>101</v>
      </c>
      <c r="C210"/>
      <c r="D210" s="1"/>
      <c r="E210" s="14"/>
      <c r="F210" s="1"/>
      <c r="G210" s="3"/>
      <c r="H210" s="3"/>
      <c r="L210"/>
      <c r="M210"/>
    </row>
    <row r="211" spans="1:13" s="2" customFormat="1" x14ac:dyDescent="0.25">
      <c r="A211"/>
      <c r="C211"/>
      <c r="D211" s="1"/>
      <c r="E211" s="12"/>
      <c r="F211" s="1"/>
      <c r="G211" s="3"/>
      <c r="H211" s="3"/>
      <c r="L211"/>
      <c r="M211"/>
    </row>
    <row r="213" spans="1:13" s="2" customFormat="1" x14ac:dyDescent="0.25">
      <c r="A213" s="18" t="s">
        <v>158</v>
      </c>
      <c r="C213" s="31"/>
      <c r="D213" s="1"/>
      <c r="E213" s="167">
        <f>IFERROR((ROUND((G184+E207)-((G184+E207)*E210/100),2)),"VER DTO")</f>
        <v>0</v>
      </c>
      <c r="F213" s="168"/>
      <c r="G213" s="15" t="s">
        <v>161</v>
      </c>
      <c r="H213" s="53"/>
      <c r="I213" s="15"/>
      <c r="J213" s="15"/>
      <c r="L213"/>
      <c r="M213"/>
    </row>
    <row r="214" spans="1:13" s="2" customFormat="1" x14ac:dyDescent="0.25">
      <c r="A214" s="18" t="s">
        <v>159</v>
      </c>
      <c r="C214" s="31"/>
      <c r="D214" s="1"/>
      <c r="E214" s="167">
        <f>IFERROR((ROUND(E213*1.21,2)),"REVISAR")</f>
        <v>0</v>
      </c>
      <c r="F214" s="168"/>
      <c r="G214" s="15" t="s">
        <v>160</v>
      </c>
      <c r="H214" s="53"/>
      <c r="I214" s="15"/>
      <c r="J214" s="15"/>
      <c r="L214"/>
      <c r="M214"/>
    </row>
    <row r="217" spans="1:13" ht="15.75" thickBot="1" x14ac:dyDescent="0.3"/>
    <row r="218" spans="1:13" x14ac:dyDescent="0.25">
      <c r="A218" s="189" t="s">
        <v>588</v>
      </c>
      <c r="B218" s="190"/>
      <c r="C218" s="190"/>
      <c r="D218" s="190"/>
      <c r="E218" s="190"/>
      <c r="F218" s="190"/>
      <c r="G218" s="190"/>
      <c r="H218" s="190"/>
      <c r="I218" s="190"/>
      <c r="J218" s="190"/>
      <c r="K218" s="191"/>
    </row>
    <row r="219" spans="1:13" x14ac:dyDescent="0.25">
      <c r="A219" s="192"/>
      <c r="B219" s="193"/>
      <c r="C219" s="193"/>
      <c r="D219" s="193"/>
      <c r="E219" s="193"/>
      <c r="F219" s="193"/>
      <c r="G219" s="193"/>
      <c r="H219" s="193"/>
      <c r="I219" s="193"/>
      <c r="J219" s="193"/>
      <c r="K219" s="194"/>
    </row>
    <row r="220" spans="1:13" ht="15.75" thickBot="1" x14ac:dyDescent="0.3">
      <c r="A220" s="192"/>
      <c r="B220" s="193"/>
      <c r="C220" s="193"/>
      <c r="D220" s="193"/>
      <c r="E220" s="193"/>
      <c r="F220" s="193"/>
      <c r="G220" s="193"/>
      <c r="H220" s="193"/>
      <c r="I220" s="193"/>
      <c r="J220" s="193"/>
      <c r="K220" s="194"/>
    </row>
    <row r="221" spans="1:13" ht="16.5" thickBot="1" x14ac:dyDescent="0.3">
      <c r="A221" s="195" t="s">
        <v>589</v>
      </c>
      <c r="B221" s="196"/>
      <c r="C221" s="197"/>
      <c r="D221" s="198" t="s">
        <v>590</v>
      </c>
      <c r="E221" s="199"/>
      <c r="F221" s="200"/>
      <c r="H221" s="201" t="s">
        <v>591</v>
      </c>
      <c r="I221" s="202"/>
      <c r="J221" s="202"/>
      <c r="K221" s="203"/>
    </row>
    <row r="222" spans="1:13" ht="15.75" thickBot="1" x14ac:dyDescent="0.3">
      <c r="A222" s="204"/>
      <c r="D222" s="205" t="s">
        <v>592</v>
      </c>
      <c r="E222" s="206"/>
      <c r="F222" s="207"/>
      <c r="G222" s="208"/>
      <c r="H222" s="205" t="s">
        <v>593</v>
      </c>
      <c r="I222" s="205"/>
      <c r="J222" s="205"/>
      <c r="K222" s="209"/>
    </row>
    <row r="223" spans="1:13" ht="21.75" thickBot="1" x14ac:dyDescent="0.4">
      <c r="A223" s="210" t="s">
        <v>594</v>
      </c>
      <c r="D223" s="211" t="s">
        <v>595</v>
      </c>
      <c r="E223" s="212"/>
      <c r="F223" s="211" t="s">
        <v>596</v>
      </c>
      <c r="G223" s="208"/>
      <c r="H223" s="211" t="s">
        <v>595</v>
      </c>
      <c r="I223" s="212"/>
      <c r="J223" s="211" t="s">
        <v>596</v>
      </c>
      <c r="K223" s="209"/>
    </row>
    <row r="224" spans="1:13" ht="21.75" thickBot="1" x14ac:dyDescent="0.4">
      <c r="A224" s="210" t="s">
        <v>597</v>
      </c>
      <c r="D224" s="213"/>
      <c r="E224" s="196" t="s">
        <v>598</v>
      </c>
      <c r="F224" s="213"/>
      <c r="G224" s="208"/>
      <c r="H224" s="214"/>
      <c r="I224" s="215" t="s">
        <v>598</v>
      </c>
      <c r="J224" s="214"/>
      <c r="K224" s="209"/>
    </row>
    <row r="225" spans="1:11" ht="21.75" thickBot="1" x14ac:dyDescent="0.4">
      <c r="A225" s="210" t="s">
        <v>599</v>
      </c>
      <c r="D225" s="216"/>
      <c r="E225" s="216"/>
      <c r="F225" s="216"/>
      <c r="G225" s="208"/>
      <c r="H225" s="216"/>
      <c r="I225" s="216"/>
      <c r="J225" s="216"/>
      <c r="K225" s="209"/>
    </row>
    <row r="226" spans="1:11" ht="16.5" thickBot="1" x14ac:dyDescent="0.3">
      <c r="A226" s="217"/>
      <c r="B226" s="159"/>
      <c r="C226" s="146"/>
      <c r="D226" s="218" t="s">
        <v>600</v>
      </c>
      <c r="E226" s="219"/>
      <c r="F226" s="220"/>
      <c r="G226" s="221"/>
      <c r="H226" s="218" t="s">
        <v>601</v>
      </c>
      <c r="I226" s="222"/>
      <c r="J226" s="223" t="str">
        <f>IFERROR(((F226*(H224/D224))*(J224/F224)),"")</f>
        <v/>
      </c>
      <c r="K226" s="224"/>
    </row>
    <row r="227" spans="1:11" x14ac:dyDescent="0.25">
      <c r="J227" s="225" t="s">
        <v>602</v>
      </c>
    </row>
  </sheetData>
  <sheetProtection algorithmName="SHA-512" hashValue="WT2BMUsFMZD7+On/Vn4o9woa2d9bIhWw4FHTPbFMjB0MB17MsUCnt2+YiAwWkZFZ/opkVDvWV8/TSccDxFHu2A==" saltValue="p7ZT1CeALHFaSAb8zuoM3g==" spinCount="100000" sheet="1" objects="1" scenarios="1"/>
  <mergeCells count="9">
    <mergeCell ref="A218:K220"/>
    <mergeCell ref="D226:E226"/>
    <mergeCell ref="H226:I226"/>
    <mergeCell ref="E214:F214"/>
    <mergeCell ref="A1:K1"/>
    <mergeCell ref="G183:H183"/>
    <mergeCell ref="G184:H184"/>
    <mergeCell ref="A187:C187"/>
    <mergeCell ref="E213:F2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DESCUENTOS</vt:lpstr>
      <vt:lpstr>FENIX</vt:lpstr>
      <vt:lpstr>M.A.E</vt:lpstr>
      <vt:lpstr>MAT 19mm</vt:lpstr>
      <vt:lpstr>PET 19mm</vt:lpstr>
      <vt:lpstr>LAMIPLUS</vt:lpstr>
      <vt:lpstr>AR +</vt:lpstr>
      <vt:lpstr>ECOLUX</vt:lpstr>
      <vt:lpstr>ECO-ELEGANCE</vt:lpstr>
      <vt:lpstr>LUXE</vt:lpstr>
      <vt:lpstr>LUXURY</vt:lpstr>
      <vt:lpstr>JOTA PET</vt:lpstr>
      <vt:lpstr>JOTA PET EXPRESS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martin</dc:creator>
  <cp:lastModifiedBy>VICTOR</cp:lastModifiedBy>
  <dcterms:created xsi:type="dcterms:W3CDTF">2022-11-25T18:42:33Z</dcterms:created>
  <dcterms:modified xsi:type="dcterms:W3CDTF">2023-11-03T16:25:47Z</dcterms:modified>
</cp:coreProperties>
</file>